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1835"/>
  </bookViews>
  <sheets>
    <sheet name="Лист1" sheetId="1" r:id="rId1"/>
  </sheets>
  <definedNames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E6" i="1"/>
  <c r="K6" s="1"/>
  <c r="M11"/>
  <c r="K11"/>
  <c r="J11"/>
  <c r="H11"/>
  <c r="G11"/>
  <c r="G6"/>
  <c r="F16"/>
  <c r="B16"/>
  <c r="N15"/>
  <c r="N14"/>
  <c r="N13"/>
  <c r="N11"/>
  <c r="N9"/>
  <c r="N8"/>
  <c r="N7"/>
  <c r="N6"/>
  <c r="K15"/>
  <c r="K14"/>
  <c r="K13"/>
  <c r="K9"/>
  <c r="K8"/>
  <c r="K7"/>
  <c r="H15"/>
  <c r="H14"/>
  <c r="H13"/>
  <c r="H12"/>
  <c r="H9"/>
  <c r="H8"/>
  <c r="H7"/>
  <c r="E16"/>
  <c r="H6" l="1"/>
  <c r="L16"/>
  <c r="N16" s="1"/>
  <c r="I16"/>
  <c r="K16" s="1"/>
  <c r="H16"/>
  <c r="C16"/>
  <c r="D16"/>
  <c r="G13"/>
  <c r="M6" l="1"/>
  <c r="J6"/>
  <c r="M14"/>
  <c r="J14"/>
  <c r="G14"/>
  <c r="J13"/>
  <c r="M13"/>
  <c r="J7" l="1"/>
  <c r="J8"/>
  <c r="J9"/>
  <c r="J15"/>
  <c r="M7" l="1"/>
  <c r="M8"/>
  <c r="M9"/>
  <c r="M15"/>
  <c r="G7" l="1"/>
  <c r="G8"/>
  <c r="G9"/>
  <c r="G12"/>
  <c r="M16"/>
  <c r="G16"/>
  <c r="J16"/>
</calcChain>
</file>

<file path=xl/sharedStrings.xml><?xml version="1.0" encoding="utf-8"?>
<sst xmlns="http://schemas.openxmlformats.org/spreadsheetml/2006/main" count="44" uniqueCount="40">
  <si>
    <t>Наименование</t>
  </si>
  <si>
    <t>Всего расходов в рамках государственных программ Ивановской области</t>
  </si>
  <si>
    <t>(тыс.руб.)</t>
  </si>
  <si>
    <t>5=4/2</t>
  </si>
  <si>
    <t>6=4/3</t>
  </si>
  <si>
    <t>8=7/2</t>
  </si>
  <si>
    <t>9=7/3</t>
  </si>
  <si>
    <t>11=10/2</t>
  </si>
  <si>
    <t>11=10/3</t>
  </si>
  <si>
    <t>Не исполнение за 2019 год</t>
  </si>
  <si>
    <t>утверждено за 2019 год 100%</t>
  </si>
  <si>
    <t>Проект на 2023 год</t>
  </si>
  <si>
    <t>в 1,2 раз</t>
  </si>
  <si>
    <t>в 2,6 раз</t>
  </si>
  <si>
    <t>в 2,4 раз</t>
  </si>
  <si>
    <t>в 2,5 раз</t>
  </si>
  <si>
    <t>в 2,3 раз</t>
  </si>
  <si>
    <t>«Развитие местного самоуправления в Введенском сельском поселении»</t>
  </si>
  <si>
    <t>«Управление и распоряжение муниципальной собственностью  Введенского сельского поселения»</t>
  </si>
  <si>
    <t>«Обеспечение мероприятий пожарной безопасности на территории Введенского сельского поселения»</t>
  </si>
  <si>
    <t>«Благоустройство населенных пунктов Введенского сельского поселения»</t>
  </si>
  <si>
    <t>«Развитие физической культуры и спорта на территории Введенского сельского поселения»</t>
  </si>
  <si>
    <t>«Развитие культуры на территории Введенского сельского поселения»</t>
  </si>
  <si>
    <t>«Развитие системы защиты прав потребителей в Введенском сельском поселении»</t>
  </si>
  <si>
    <t>«Развитие малого и среднего предпринимательства на территории Введенского сельского поселения Шуйского муниципального района Ивановской области»</t>
  </si>
  <si>
    <t>«Формирование современной городской среды в Введенском сельском поселении»</t>
  </si>
  <si>
    <t>«Содействие в развитии сельскохозяйственного производства, создание условий для развития  малого и среднего предпринимательства на территории Введенского сельского поселения Шуйского муниципального района Ивановской  области»</t>
  </si>
  <si>
    <t xml:space="preserve"> *</t>
  </si>
  <si>
    <t>Расходы бюджета Введенского сельского поселения на реализацию муниципальных программ Введенского сельского поселения на 2022 год и на плановый период 2023 и 2024 годов в сравнении с исполнением за 2020 год и ожидаемым исполнением за 2021 год</t>
  </si>
  <si>
    <t>Исполнено за 2020 год</t>
  </si>
  <si>
    <t>Ожидаемое исполнение за 2021 год</t>
  </si>
  <si>
    <t>Проект на 2022год</t>
  </si>
  <si>
    <t>2022 год к исполнению за 2020 год</t>
  </si>
  <si>
    <t>2022 год к ожидаемому исполнению за 2021 год</t>
  </si>
  <si>
    <t>2023 год к исполнению за 2020 год</t>
  </si>
  <si>
    <t>2023 год к ожидаемому исполнению за 2021 год</t>
  </si>
  <si>
    <t>Проект на 2024 год</t>
  </si>
  <si>
    <t>2024 год к исполнению за 2020 год</t>
  </si>
  <si>
    <t>2024 год к ожидаемому исполнению за 2021 год</t>
  </si>
  <si>
    <t>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</si>
</sst>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b/>
      <sz val="11"/>
      <color rgb="FF000000"/>
      <name val="Arial Cy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  <xf numFmtId="0" fontId="5" fillId="0" borderId="1">
      <alignment vertical="top" wrapText="1"/>
    </xf>
    <xf numFmtId="4" fontId="5" fillId="5" borderId="1">
      <alignment horizontal="right" vertical="top" shrinkToFit="1"/>
    </xf>
    <xf numFmtId="4" fontId="5" fillId="4" borderId="1">
      <alignment horizontal="right" vertical="top" shrinkToFit="1"/>
    </xf>
    <xf numFmtId="0" fontId="9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/>
    <xf numFmtId="165" fontId="8" fillId="0" borderId="2" xfId="1" applyNumberFormat="1" applyFont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3" fillId="3" borderId="1" xfId="4" applyNumberFormat="1" applyFont="1" applyFill="1" applyAlignment="1" applyProtection="1">
      <alignment horizontal="center" vertical="center" shrinkToFit="1"/>
    </xf>
    <xf numFmtId="164" fontId="10" fillId="5" borderId="1" xfId="4" applyNumberFormat="1" applyFont="1" applyAlignment="1" applyProtection="1">
      <alignment horizontal="right" vertical="center" shrinkToFit="1"/>
    </xf>
    <xf numFmtId="4" fontId="3" fillId="3" borderId="1" xfId="4" applyNumberFormat="1" applyFont="1" applyFill="1" applyAlignment="1" applyProtection="1">
      <alignment horizontal="center" vertical="center" shrinkToFit="1"/>
    </xf>
    <xf numFmtId="4" fontId="4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0" borderId="2" xfId="6" applyNumberFormat="1" applyFont="1" applyBorder="1" applyAlignment="1" applyProtection="1">
      <alignment horizontal="center" vertical="center"/>
    </xf>
    <xf numFmtId="4" fontId="4" fillId="0" borderId="2" xfId="6" applyNumberFormat="1" applyFont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1" xfId="3" applyNumberFormat="1" applyFont="1" applyProtection="1">
      <alignment vertical="top" wrapText="1"/>
    </xf>
  </cellXfs>
  <cellStyles count="7">
    <cellStyle name="xl23" xfId="6"/>
    <cellStyle name="xl35" xfId="2"/>
    <cellStyle name="xl41" xfId="5"/>
    <cellStyle name="xl61" xfId="3"/>
    <cellStyle name="xl64" xfId="4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>
      <selection activeCell="J8" sqref="J8"/>
    </sheetView>
  </sheetViews>
  <sheetFormatPr defaultRowHeight="15"/>
  <cols>
    <col min="1" max="1" width="39.85546875" style="1" customWidth="1"/>
    <col min="2" max="2" width="17.42578125" style="1" customWidth="1"/>
    <col min="3" max="3" width="0.140625" hidden="1" customWidth="1"/>
    <col min="4" max="4" width="7.140625" hidden="1" customWidth="1"/>
    <col min="5" max="5" width="19.140625" customWidth="1"/>
    <col min="6" max="6" width="15.7109375" customWidth="1"/>
    <col min="7" max="7" width="14.28515625" customWidth="1"/>
    <col min="8" max="8" width="15.42578125" customWidth="1"/>
    <col min="9" max="9" width="16.140625" customWidth="1"/>
    <col min="10" max="11" width="13.140625" customWidth="1"/>
    <col min="12" max="12" width="13.7109375" customWidth="1"/>
    <col min="13" max="13" width="12.28515625" customWidth="1"/>
    <col min="14" max="14" width="13.140625" customWidth="1"/>
  </cols>
  <sheetData>
    <row r="1" spans="1:14" ht="29.25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" t="s">
        <v>2</v>
      </c>
    </row>
    <row r="3" spans="1:14" ht="15.75" customHeight="1">
      <c r="A3" s="32" t="s">
        <v>0</v>
      </c>
      <c r="B3" s="32" t="s">
        <v>29</v>
      </c>
      <c r="C3" s="33" t="s">
        <v>10</v>
      </c>
      <c r="D3" s="33" t="s">
        <v>9</v>
      </c>
      <c r="E3" s="34" t="s">
        <v>30</v>
      </c>
      <c r="F3" s="28" t="s">
        <v>31</v>
      </c>
      <c r="G3" s="28" t="s">
        <v>32</v>
      </c>
      <c r="H3" s="28" t="s">
        <v>33</v>
      </c>
      <c r="I3" s="30" t="s">
        <v>11</v>
      </c>
      <c r="J3" s="28" t="s">
        <v>34</v>
      </c>
      <c r="K3" s="28" t="s">
        <v>35</v>
      </c>
      <c r="L3" s="31" t="s">
        <v>36</v>
      </c>
      <c r="M3" s="28" t="s">
        <v>37</v>
      </c>
      <c r="N3" s="28" t="s">
        <v>38</v>
      </c>
    </row>
    <row r="4" spans="1:14" ht="47.25" customHeight="1">
      <c r="A4" s="32"/>
      <c r="B4" s="32"/>
      <c r="C4" s="33"/>
      <c r="D4" s="33"/>
      <c r="E4" s="34"/>
      <c r="F4" s="28"/>
      <c r="G4" s="28"/>
      <c r="H4" s="28"/>
      <c r="I4" s="30"/>
      <c r="J4" s="28"/>
      <c r="K4" s="28"/>
      <c r="L4" s="31"/>
      <c r="M4" s="28"/>
      <c r="N4" s="28"/>
    </row>
    <row r="5" spans="1:14" ht="15.75" customHeight="1">
      <c r="A5" s="5">
        <v>1</v>
      </c>
      <c r="B5" s="5">
        <v>2</v>
      </c>
      <c r="C5" s="5">
        <v>3</v>
      </c>
      <c r="D5" s="5"/>
      <c r="E5" s="5">
        <v>3</v>
      </c>
      <c r="F5" s="6">
        <v>4</v>
      </c>
      <c r="G5" s="5" t="s">
        <v>3</v>
      </c>
      <c r="H5" s="5" t="s">
        <v>4</v>
      </c>
      <c r="I5" s="18">
        <v>7</v>
      </c>
      <c r="J5" s="6" t="s">
        <v>5</v>
      </c>
      <c r="K5" s="6" t="s">
        <v>6</v>
      </c>
      <c r="L5" s="6">
        <v>10</v>
      </c>
      <c r="M5" s="5" t="s">
        <v>7</v>
      </c>
      <c r="N5" s="5" t="s">
        <v>8</v>
      </c>
    </row>
    <row r="6" spans="1:14" ht="30.75" customHeight="1">
      <c r="A6" s="35" t="s">
        <v>17</v>
      </c>
      <c r="B6" s="21">
        <v>3618797.4</v>
      </c>
      <c r="C6" s="20">
        <v>6633637366.9700003</v>
      </c>
      <c r="D6" s="8"/>
      <c r="E6" s="23">
        <f>4094321.5+12000</f>
        <v>4106321.5</v>
      </c>
      <c r="F6" s="7">
        <v>4039159.65</v>
      </c>
      <c r="G6" s="14">
        <f>F6/B6</f>
        <v>1.1161607582673736</v>
      </c>
      <c r="H6" s="14">
        <f>F6/E6</f>
        <v>0.98364427870540583</v>
      </c>
      <c r="I6" s="26">
        <v>3940679.65</v>
      </c>
      <c r="J6" s="16">
        <f>I6/B6</f>
        <v>1.0889472977956711</v>
      </c>
      <c r="K6" s="16">
        <f>I6/E6</f>
        <v>0.95966174348501454</v>
      </c>
      <c r="L6" s="26">
        <v>3940679.65</v>
      </c>
      <c r="M6" s="14">
        <f>L6/B6</f>
        <v>1.0889472977956711</v>
      </c>
      <c r="N6" s="14">
        <f>L6/E6</f>
        <v>0.95966174348501454</v>
      </c>
    </row>
    <row r="7" spans="1:14" ht="47.25" customHeight="1">
      <c r="A7" s="35" t="s">
        <v>18</v>
      </c>
      <c r="B7" s="21">
        <v>181187.46</v>
      </c>
      <c r="C7" s="20">
        <v>8294497705.5100002</v>
      </c>
      <c r="D7" s="9">
        <v>103197.4</v>
      </c>
      <c r="E7" s="23">
        <v>399299.19</v>
      </c>
      <c r="F7" s="7">
        <v>158322.9</v>
      </c>
      <c r="G7" s="14">
        <f>F7/B7</f>
        <v>0.87380716082669296</v>
      </c>
      <c r="H7" s="14">
        <f t="shared" ref="H7:H16" si="0">F7/E7</f>
        <v>0.39650193129617917</v>
      </c>
      <c r="I7" s="26">
        <v>158000</v>
      </c>
      <c r="J7" s="16">
        <f>I7/B7</f>
        <v>0.87202502866368348</v>
      </c>
      <c r="K7" s="16">
        <f t="shared" ref="K7:K16" si="1">I7/E7</f>
        <v>0.3956932644917211</v>
      </c>
      <c r="L7" s="25">
        <v>158000</v>
      </c>
      <c r="M7" s="14">
        <f>L7/B7</f>
        <v>0.87202502866368348</v>
      </c>
      <c r="N7" s="14">
        <f t="shared" ref="N7:N16" si="2">L7/E7</f>
        <v>0.3956932644917211</v>
      </c>
    </row>
    <row r="8" spans="1:14" ht="48" customHeight="1">
      <c r="A8" s="35" t="s">
        <v>19</v>
      </c>
      <c r="B8" s="21">
        <v>104620</v>
      </c>
      <c r="C8" s="20">
        <v>8118520406.1400003</v>
      </c>
      <c r="D8" s="9">
        <v>102933.1</v>
      </c>
      <c r="E8" s="23">
        <v>110620</v>
      </c>
      <c r="F8" s="7">
        <v>70920</v>
      </c>
      <c r="G8" s="14">
        <f>F8/B8</f>
        <v>0.67788185815331681</v>
      </c>
      <c r="H8" s="14">
        <f t="shared" si="0"/>
        <v>0.64111372265413125</v>
      </c>
      <c r="I8" s="26">
        <v>70920</v>
      </c>
      <c r="J8" s="16">
        <f>I8/B8</f>
        <v>0.67788185815331681</v>
      </c>
      <c r="K8" s="16">
        <f t="shared" si="1"/>
        <v>0.64111372265413125</v>
      </c>
      <c r="L8" s="25">
        <v>70920</v>
      </c>
      <c r="M8" s="14">
        <f>L8/B8</f>
        <v>0.67788185815331681</v>
      </c>
      <c r="N8" s="14">
        <f t="shared" si="2"/>
        <v>0.64111372265413125</v>
      </c>
    </row>
    <row r="9" spans="1:14" ht="33.75" customHeight="1">
      <c r="A9" s="35" t="s">
        <v>20</v>
      </c>
      <c r="B9" s="21">
        <v>916630.68</v>
      </c>
      <c r="C9" s="20">
        <v>464398549.61000001</v>
      </c>
      <c r="D9" s="9">
        <v>3827.9</v>
      </c>
      <c r="E9" s="23">
        <v>1046113.79</v>
      </c>
      <c r="F9" s="7">
        <v>748630</v>
      </c>
      <c r="G9" s="14">
        <f>F9/B9</f>
        <v>0.81671933564344579</v>
      </c>
      <c r="H9" s="14">
        <f t="shared" si="0"/>
        <v>0.71562960660331221</v>
      </c>
      <c r="I9" s="26">
        <v>474104.93</v>
      </c>
      <c r="J9" s="16">
        <f>I9/B9</f>
        <v>0.51722568352174292</v>
      </c>
      <c r="K9" s="16">
        <f t="shared" si="1"/>
        <v>0.45320588881635904</v>
      </c>
      <c r="L9" s="25">
        <v>322217.93</v>
      </c>
      <c r="M9" s="14">
        <f>L9/B9</f>
        <v>0.35152426929458652</v>
      </c>
      <c r="N9" s="14">
        <f t="shared" si="2"/>
        <v>0.30801422663589972</v>
      </c>
    </row>
    <row r="10" spans="1:14" s="3" customFormat="1" ht="45" customHeight="1">
      <c r="A10" s="35" t="s">
        <v>21</v>
      </c>
      <c r="B10" s="21">
        <v>0</v>
      </c>
      <c r="C10" s="20">
        <v>277581032.13999999</v>
      </c>
      <c r="D10" s="9"/>
      <c r="E10" s="23">
        <v>0</v>
      </c>
      <c r="F10" s="7">
        <v>0</v>
      </c>
      <c r="G10" s="14" t="s">
        <v>27</v>
      </c>
      <c r="H10" s="14" t="s">
        <v>27</v>
      </c>
      <c r="I10" s="26">
        <v>0</v>
      </c>
      <c r="J10" s="16" t="s">
        <v>39</v>
      </c>
      <c r="K10" s="16" t="s">
        <v>27</v>
      </c>
      <c r="L10" s="25">
        <v>0</v>
      </c>
      <c r="M10" s="14" t="s">
        <v>39</v>
      </c>
      <c r="N10" s="14" t="s">
        <v>27</v>
      </c>
    </row>
    <row r="11" spans="1:14" s="3" customFormat="1" ht="32.25" customHeight="1">
      <c r="A11" s="35" t="s">
        <v>22</v>
      </c>
      <c r="B11" s="21">
        <v>1640702.66</v>
      </c>
      <c r="C11" s="20">
        <v>24579102.949999999</v>
      </c>
      <c r="D11" s="9">
        <v>258583.2</v>
      </c>
      <c r="E11" s="23">
        <v>1799010.87</v>
      </c>
      <c r="F11" s="7">
        <v>1816556.7</v>
      </c>
      <c r="G11" s="14">
        <f>F11/B11</f>
        <v>1.1071821508474913</v>
      </c>
      <c r="H11" s="14">
        <f t="shared" si="0"/>
        <v>1.0097530427928987</v>
      </c>
      <c r="I11" s="26">
        <v>1413271.07</v>
      </c>
      <c r="J11" s="16">
        <f t="shared" ref="J10:J11" si="3">I11/B11</f>
        <v>0.8613815924452759</v>
      </c>
      <c r="K11" s="16">
        <f t="shared" si="1"/>
        <v>0.78558228500309168</v>
      </c>
      <c r="L11" s="25">
        <v>1412871.07</v>
      </c>
      <c r="M11" s="14">
        <f t="shared" ref="M10:M11" si="4">L11/B11</f>
        <v>0.86113779446179484</v>
      </c>
      <c r="N11" s="14">
        <f t="shared" si="2"/>
        <v>0.78535994059891368</v>
      </c>
    </row>
    <row r="12" spans="1:14" ht="48.75" hidden="1" customHeight="1">
      <c r="A12" s="35" t="s">
        <v>23</v>
      </c>
      <c r="B12" s="19">
        <v>0</v>
      </c>
      <c r="C12" s="20">
        <v>546775961.51999998</v>
      </c>
      <c r="D12" s="9">
        <v>9917.2999999999993</v>
      </c>
      <c r="E12" s="23">
        <v>0</v>
      </c>
      <c r="F12" s="7">
        <v>0</v>
      </c>
      <c r="G12" s="14" t="e">
        <f>F12/B12</f>
        <v>#DIV/0!</v>
      </c>
      <c r="H12" s="14" t="e">
        <f t="shared" si="0"/>
        <v>#DIV/0!</v>
      </c>
      <c r="I12" s="26">
        <v>0</v>
      </c>
      <c r="J12" s="16" t="s">
        <v>13</v>
      </c>
      <c r="K12" s="16" t="s">
        <v>15</v>
      </c>
      <c r="L12" s="25">
        <v>0</v>
      </c>
      <c r="M12" s="14" t="s">
        <v>14</v>
      </c>
      <c r="N12" s="14" t="s">
        <v>16</v>
      </c>
    </row>
    <row r="13" spans="1:14" ht="75.75" hidden="1" customHeight="1">
      <c r="A13" s="35" t="s">
        <v>24</v>
      </c>
      <c r="B13" s="19">
        <v>0</v>
      </c>
      <c r="C13" s="20">
        <v>193906074.81999999</v>
      </c>
      <c r="D13" s="9"/>
      <c r="E13" s="23">
        <v>0</v>
      </c>
      <c r="F13" s="7">
        <v>0</v>
      </c>
      <c r="G13" s="14" t="e">
        <f>F13/B13</f>
        <v>#DIV/0!</v>
      </c>
      <c r="H13" s="14" t="e">
        <f t="shared" si="0"/>
        <v>#DIV/0!</v>
      </c>
      <c r="I13" s="26">
        <v>0</v>
      </c>
      <c r="J13" s="16" t="e">
        <f t="shared" ref="J13:J15" si="5">I13/B13</f>
        <v>#DIV/0!</v>
      </c>
      <c r="K13" s="16" t="e">
        <f t="shared" si="1"/>
        <v>#DIV/0!</v>
      </c>
      <c r="L13" s="25">
        <v>0</v>
      </c>
      <c r="M13" s="14" t="e">
        <f t="shared" ref="M13:M15" si="6">L13/B13</f>
        <v>#DIV/0!</v>
      </c>
      <c r="N13" s="14" t="e">
        <f t="shared" si="2"/>
        <v>#DIV/0!</v>
      </c>
    </row>
    <row r="14" spans="1:14" ht="49.5" hidden="1" customHeight="1">
      <c r="A14" s="35" t="s">
        <v>25</v>
      </c>
      <c r="B14" s="19">
        <v>0</v>
      </c>
      <c r="C14" s="20">
        <v>6110984796.0299997</v>
      </c>
      <c r="D14" s="9">
        <v>551</v>
      </c>
      <c r="E14" s="23">
        <v>0</v>
      </c>
      <c r="F14" s="7">
        <v>0</v>
      </c>
      <c r="G14" s="14" t="e">
        <f>F14/B14</f>
        <v>#DIV/0!</v>
      </c>
      <c r="H14" s="14" t="e">
        <f t="shared" si="0"/>
        <v>#DIV/0!</v>
      </c>
      <c r="I14" s="26">
        <v>0</v>
      </c>
      <c r="J14" s="16" t="e">
        <f t="shared" si="5"/>
        <v>#DIV/0!</v>
      </c>
      <c r="K14" s="16" t="e">
        <f t="shared" si="1"/>
        <v>#DIV/0!</v>
      </c>
      <c r="L14" s="25">
        <v>0</v>
      </c>
      <c r="M14" s="14" t="e">
        <f t="shared" si="6"/>
        <v>#DIV/0!</v>
      </c>
      <c r="N14" s="14" t="e">
        <f t="shared" si="2"/>
        <v>#DIV/0!</v>
      </c>
    </row>
    <row r="15" spans="1:14" ht="107.25" hidden="1" customHeight="1">
      <c r="A15" s="35" t="s">
        <v>26</v>
      </c>
      <c r="B15" s="19">
        <v>0</v>
      </c>
      <c r="C15" s="20">
        <v>691606714.58000004</v>
      </c>
      <c r="D15" s="9">
        <v>9.8000000000000007</v>
      </c>
      <c r="E15" s="23">
        <v>0</v>
      </c>
      <c r="F15" s="7">
        <v>0</v>
      </c>
      <c r="G15" s="14" t="s">
        <v>12</v>
      </c>
      <c r="H15" s="14" t="e">
        <f t="shared" si="0"/>
        <v>#DIV/0!</v>
      </c>
      <c r="I15" s="26">
        <v>0</v>
      </c>
      <c r="J15" s="16" t="e">
        <f t="shared" si="5"/>
        <v>#DIV/0!</v>
      </c>
      <c r="K15" s="16" t="e">
        <f t="shared" si="1"/>
        <v>#DIV/0!</v>
      </c>
      <c r="L15" s="25">
        <v>0</v>
      </c>
      <c r="M15" s="14" t="e">
        <f t="shared" si="6"/>
        <v>#DIV/0!</v>
      </c>
      <c r="N15" s="14" t="e">
        <f t="shared" si="2"/>
        <v>#DIV/0!</v>
      </c>
    </row>
    <row r="16" spans="1:14" ht="42.75">
      <c r="A16" s="10" t="s">
        <v>1</v>
      </c>
      <c r="B16" s="22">
        <f>SUM(B6:B15)</f>
        <v>6461938.2000000002</v>
      </c>
      <c r="C16" s="11">
        <f t="shared" ref="C16:D16" si="7">ROUND(41125088501.59/1000,1)</f>
        <v>41125088.5</v>
      </c>
      <c r="D16" s="11">
        <f t="shared" si="7"/>
        <v>41125088.5</v>
      </c>
      <c r="E16" s="22">
        <f>SUM(E6:E15)</f>
        <v>7461365.3500000006</v>
      </c>
      <c r="F16" s="22">
        <f>SUM(F6:F15)</f>
        <v>6833589.25</v>
      </c>
      <c r="G16" s="15">
        <f>F16/B16</f>
        <v>1.0575138663505015</v>
      </c>
      <c r="H16" s="15">
        <f t="shared" si="0"/>
        <v>0.9158631067435935</v>
      </c>
      <c r="I16" s="27">
        <f>SUM(I6:I15)</f>
        <v>6056975.6500000004</v>
      </c>
      <c r="J16" s="17">
        <f>I16/B16</f>
        <v>0.93733110137141207</v>
      </c>
      <c r="K16" s="17">
        <f t="shared" si="1"/>
        <v>0.81177845687451822</v>
      </c>
      <c r="L16" s="24">
        <f>SUM(L6:L15)</f>
        <v>5904688.6500000004</v>
      </c>
      <c r="M16" s="15">
        <f t="shared" ref="M16" si="8">L16/B16</f>
        <v>0.91376433312222027</v>
      </c>
      <c r="N16" s="15">
        <f t="shared" si="2"/>
        <v>0.79136838541219534</v>
      </c>
    </row>
    <row r="19" spans="5:12">
      <c r="E19" s="4"/>
      <c r="L19" s="4"/>
    </row>
    <row r="21" spans="5:12">
      <c r="L21" s="4"/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2021-12-20T07:35:41Z</dcterms:modified>
</cp:coreProperties>
</file>