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6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68" i="1"/>
  <c r="I67"/>
  <c r="I16"/>
  <c r="I19"/>
  <c r="I18" s="1"/>
  <c r="I47"/>
  <c r="I49"/>
  <c r="I46"/>
  <c r="I64"/>
  <c r="I57"/>
  <c r="I13"/>
  <c r="I11"/>
  <c r="I44"/>
  <c r="I65"/>
  <c r="I28"/>
  <c r="I45"/>
  <c r="I22"/>
  <c r="I14"/>
  <c r="I12" s="1"/>
  <c r="I63"/>
  <c r="I62" s="1"/>
  <c r="I61" s="1"/>
  <c r="I59"/>
  <c r="I58" s="1"/>
  <c r="I56"/>
  <c r="I55" s="1"/>
  <c r="I53"/>
  <c r="I52" s="1"/>
  <c r="I42"/>
  <c r="I39"/>
  <c r="I38" s="1"/>
  <c r="I35"/>
  <c r="I34" s="1"/>
  <c r="I31"/>
  <c r="I30" s="1"/>
  <c r="I20"/>
  <c r="I10"/>
  <c r="I41" l="1"/>
  <c r="I9"/>
  <c r="I8" s="1"/>
  <c r="I69" s="1"/>
</calcChain>
</file>

<file path=xl/sharedStrings.xml><?xml version="1.0" encoding="utf-8"?>
<sst xmlns="http://schemas.openxmlformats.org/spreadsheetml/2006/main" count="204" uniqueCount="109">
  <si>
    <t>Приложение 6</t>
  </si>
  <si>
    <t>к решению Совета Введенского сельского поселения</t>
  </si>
  <si>
    <t>«О бюджете Введенского  сельского поселения</t>
  </si>
  <si>
    <t>Ведомственная структура расходов  местного бюджета на 2023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</si>
  <si>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</si>
  <si>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</si>
  <si>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</si>
  <si>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</si>
  <si>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</si>
  <si>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 расходов</t>
  </si>
  <si>
    <t>Сумма, руб.                2023 год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</si>
  <si>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</si>
  <si>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</si>
  <si>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</si>
  <si>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Введенского 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</si>
  <si>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</si>
  <si>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</si>
  <si>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органов местного самоуправления. Местная администрация (Прочая закупка товаров, работ и услуг для обеспечения государственных (муниципальных) нужд)</t>
  </si>
  <si>
    <t>Функционирование органов местного самоуправления. Местная администрация (Иные бюджетные ассигнования)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</si>
  <si>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</si>
  <si>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</si>
  <si>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местных администраций (Иные бюджетные ассигнования)</t>
  </si>
  <si>
    <t>Другие общегосударственные вопросы</t>
  </si>
  <si>
    <t>Исполнение судебных актов Российской Федерации и мировых соглашений по возмещению причиненного вреда (Иные бюджетные ассигнования)</t>
  </si>
  <si>
    <r>
      <t xml:space="preserve">Организация закупок товаров, работ, услуг для обеспечения муниципальных нужд Введенского сельского поселения </t>
    </r>
    <r>
      <rPr>
        <sz val="12"/>
        <color rgb="FF000000"/>
        <rFont val="Times New Roman"/>
        <family val="1"/>
        <charset val="204"/>
      </rPr>
      <t>в соответствии с требованиями 44-ФЗ (Прочая закупка товаров, работ и услуг для обеспечения государственных (муниципальных) нужд)</t>
    </r>
  </si>
  <si>
    <t>Уплата членских взносов в Совет муниципальных образований Ивановской области (Иные бюджетные ассигнования)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</si>
  <si>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</si>
  <si>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Содержание имущества, находящегося в казне Введенского сельского поселения (Прочая закупка товаров, работ и услуг для обеспечения государственных (муниципальных) нужд)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</si>
  <si>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(Прочая закупка товаров, работ и услуг для обеспечения государственных (муниципальных) нужд)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</si>
  <si>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</si>
  <si>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</si>
  <si>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</si>
  <si>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</si>
  <si>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выполнения работ по противопожарным мероприятиям   (Прочая закупка товаров, работ и услуг для обеспечения государственных (муниципальных) нужд)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</si>
  <si>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</si>
  <si>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Национальная экономика</t>
  </si>
  <si>
    <t>Дорожное хозяйство (дорожные фонды)</t>
  </si>
  <si>
    <t>Содержание и ремонт автомобильных дорог (Прочая закупка товаров, работ и услуг для обеспечения государственных (муниципальных) нужд)</t>
  </si>
  <si>
    <t>Жилищно-коммунальное хозяйство</t>
  </si>
  <si>
    <t>Коммунальное хозяйство</t>
  </si>
  <si>
    <t>Содержание и ремонт питьевых колодцев (Прочая закупка товаров, работ и услуг для обеспечения государственных (муниципальных) нужд)</t>
  </si>
  <si>
    <t>Благоустройство</t>
  </si>
  <si>
    <t>Оплата электроэнергии за уличное освещение (Прочая закупка товаров, работ и услуг для обеспечения государственных (муниципальных) нужд)</t>
  </si>
  <si>
    <t>Обеспечение выполнения работ и услуг по содержанию и установке новых линий уличного освещения (Прочая закупка товаров, работ и услуг для обеспечения государственных (муниципальных) нужд)</t>
  </si>
  <si>
    <t>Содержание и ремонт памятников, обелисков (Прочая закупка товаров, работ и услуг для обеспечения государственных (муниципальных) нужд)</t>
  </si>
  <si>
    <t>Прочие мероприятия по благоустройству территории поселения (Прочая 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</si>
  <si>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</t>
  </si>
  <si>
    <t>Образование</t>
  </si>
  <si>
    <t>Профессиональная подготовка, переподготовка и повышение квалификации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</si>
  <si>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</si>
  <si>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</si>
  <si>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</si>
  <si>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</si>
  <si>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Физическая культура и спорт</t>
  </si>
  <si>
    <t>Другие вопросы в области физической культуры и спорта</t>
  </si>
  <si>
    <t>Проведение спортивных соревнований и мероприятий (Прочая закупка товаров, работ и услуг для обеспечения государственных (муниципальных) нужд)</t>
  </si>
  <si>
    <r>
      <t>Муниципальное казённое учреждение культуры «Культурно-досуговый центр Введенского сельского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поселения»</t>
    </r>
  </si>
  <si>
    <t>Культура, кинематография</t>
  </si>
  <si>
    <t>Культура</t>
  </si>
  <si>
    <t>Обеспечение деятельности муниципального казённого учреждения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</si>
  <si>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казённого учреждения культуры  (Прочая закупка товаров, работ и услуг для обеспечения государственных (муниципальных) нужд)</t>
  </si>
  <si>
    <t>Обеспечение деятельности муниципального казённого учреждения культуры  (Иные бюджетные ассигнования)</t>
  </si>
  <si>
    <r>
  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</si>
  <si>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06101S0340</t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</si>
  <si>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sz val="12"/>
        <color rgb="FF000000"/>
        <rFont val="Times New Roman"/>
        <family val="1"/>
        <charset val="204"/>
      </rPr>
      <t xml:space="preserve">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</si>
  <si>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Всего</t>
  </si>
  <si>
    <t>01</t>
  </si>
  <si>
    <t>0210100410</t>
  </si>
  <si>
    <t>00</t>
  </si>
  <si>
    <t>02</t>
  </si>
  <si>
    <t>04</t>
  </si>
  <si>
    <t>0210200420</t>
  </si>
  <si>
    <t>0220100420</t>
  </si>
  <si>
    <t>06</t>
  </si>
  <si>
    <t>0260100420</t>
  </si>
  <si>
    <t>0230100430</t>
  </si>
  <si>
    <t>0410100200</t>
  </si>
  <si>
    <t>0420100460</t>
  </si>
  <si>
    <t>0250100440</t>
  </si>
  <si>
    <t>03</t>
  </si>
  <si>
    <t>0110100400</t>
  </si>
  <si>
    <t>0110160090</t>
  </si>
  <si>
    <t>09</t>
  </si>
  <si>
    <t>05</t>
  </si>
  <si>
    <t>0510100220</t>
  </si>
  <si>
    <t>0510100230</t>
  </si>
  <si>
    <t>0520100240</t>
  </si>
  <si>
    <t>0530100250</t>
  </si>
  <si>
    <t>3190020340</t>
  </si>
  <si>
    <t>07</t>
  </si>
  <si>
    <t>0230100420</t>
  </si>
  <si>
    <t>0240100420</t>
  </si>
  <si>
    <t>0310100450</t>
  </si>
  <si>
    <t>08</t>
  </si>
  <si>
    <t>0610100260</t>
  </si>
  <si>
    <t>0610180340</t>
  </si>
  <si>
    <t>на 2023 год и плановый период 2024 и 2025 годов»</t>
  </si>
  <si>
    <t>Обеспечение принципов прозрачности, открытости и эффективности местного самоуправления (Прочая закупка товаров, работ и услуг для обеспечения государственных (муниципальных) нужд)</t>
  </si>
  <si>
    <t>0410100210</t>
  </si>
  <si>
    <t>Приобретение программных продуктов для актуализации сведений и регистрации муниципального имущества (Прочая закупка товаров, работ и услуг для обеспечения государственных (муниципальных) нужд)</t>
  </si>
  <si>
    <t>Работы по благоустройству территории с. Дунилово (Прочая закупка товаров, работ и услуг для обеспечения государственных (муниципальных) нужд)</t>
  </si>
  <si>
    <t>0530100260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</si>
  <si>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ремонт памятника воинам, погибшим в ВОВ по адресу: Ивановская область, Шуйский район с.Введенье, ул.Штатная в районе дома 2)(Прочая закупка товаров, работ и услуг для обеспечения государственных (муниципальных) нужд)</t>
  </si>
  <si>
    <t>052F2S5101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</si>
  <si>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внутреннего финансового контроля в соответствии с заключенными соглашениями (Иные межбюджетные трансферты)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</si>
  <si>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внешнего финансового контроля в соответствии с заключенными соглашениями (Иные межбюджетные трансферты)</t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</si>
  <si>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 xml:space="preserve">органами местного самоуправления поселений и городских округов </t>
    </r>
    <r>
      <rPr>
        <sz val="12"/>
        <color theme="1"/>
        <rFont val="Times New Roman"/>
        <family val="1"/>
        <charset val="204"/>
      </rPr>
      <t>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</si>
  <si>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>органами местного самоуправления поселений и городских округов (Прочая з</t>
    </r>
    <r>
      <rPr>
        <sz val="12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</si>
  <si>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3190020370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</si>
</sst>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/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0" fillId="0" borderId="0" xfId="0" applyNumberFormat="1" applyFill="1"/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topLeftCell="A68" workbookViewId="0">
      <selection activeCell="K67" sqref="K67"/>
    </sheetView>
  </sheetViews>
  <sheetFormatPr defaultRowHeight="15"/>
  <cols>
    <col min="1" max="2" width="9.140625" style="8"/>
    <col min="3" max="3" width="17.140625" style="8" customWidth="1"/>
    <col min="4" max="4" width="9.140625" style="8"/>
    <col min="5" max="5" width="7.28515625" style="22" customWidth="1"/>
    <col min="6" max="6" width="7.140625" style="22" customWidth="1"/>
    <col min="7" max="7" width="13.7109375" style="22" customWidth="1"/>
    <col min="8" max="8" width="9.7109375" style="8" customWidth="1"/>
    <col min="9" max="9" width="15.140625" style="8" customWidth="1"/>
  </cols>
  <sheetData>
    <row r="1" spans="1:10">
      <c r="A1" s="12"/>
      <c r="B1" s="12"/>
      <c r="C1" s="12"/>
      <c r="D1" s="12"/>
      <c r="E1" s="12"/>
      <c r="F1" s="34" t="s">
        <v>0</v>
      </c>
      <c r="G1" s="34"/>
      <c r="H1" s="34"/>
      <c r="I1" s="34"/>
      <c r="J1" s="1"/>
    </row>
    <row r="2" spans="1:10">
      <c r="A2" s="12"/>
      <c r="B2" s="12"/>
      <c r="C2" s="12"/>
      <c r="D2" s="12"/>
      <c r="E2" s="36" t="s">
        <v>1</v>
      </c>
      <c r="F2" s="36"/>
      <c r="G2" s="36"/>
      <c r="H2" s="36"/>
      <c r="I2" s="36"/>
      <c r="J2" s="2"/>
    </row>
    <row r="3" spans="1:10">
      <c r="A3" s="12"/>
      <c r="B3" s="12"/>
      <c r="C3" s="12"/>
      <c r="D3" s="12"/>
      <c r="E3" s="36" t="s">
        <v>2</v>
      </c>
      <c r="F3" s="36"/>
      <c r="G3" s="36"/>
      <c r="H3" s="36"/>
      <c r="I3" s="36"/>
      <c r="J3" s="1"/>
    </row>
    <row r="4" spans="1:10">
      <c r="A4" s="12"/>
      <c r="B4" s="12"/>
      <c r="C4" s="12"/>
      <c r="D4" s="12"/>
      <c r="E4" s="36" t="s">
        <v>96</v>
      </c>
      <c r="F4" s="36"/>
      <c r="G4" s="36"/>
      <c r="H4" s="36"/>
      <c r="I4" s="36"/>
      <c r="J4" s="1"/>
    </row>
    <row r="5" spans="1:10" ht="15.75">
      <c r="A5" s="35"/>
      <c r="B5" s="35"/>
      <c r="C5" s="35"/>
      <c r="D5" s="35"/>
      <c r="E5" s="35"/>
      <c r="F5" s="35"/>
      <c r="G5" s="35"/>
      <c r="H5" s="35"/>
      <c r="I5" s="35"/>
      <c r="J5" s="32"/>
    </row>
    <row r="6" spans="1:10" ht="15.75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2"/>
    </row>
    <row r="7" spans="1:10" ht="31.5" customHeight="1">
      <c r="A7" s="33" t="s">
        <v>4</v>
      </c>
      <c r="B7" s="33"/>
      <c r="C7" s="33"/>
      <c r="D7" s="5" t="s">
        <v>5</v>
      </c>
      <c r="E7" s="11" t="s">
        <v>6</v>
      </c>
      <c r="F7" s="11" t="s">
        <v>7</v>
      </c>
      <c r="G7" s="11" t="s">
        <v>8</v>
      </c>
      <c r="H7" s="5" t="s">
        <v>9</v>
      </c>
      <c r="I7" s="25" t="s">
        <v>10</v>
      </c>
      <c r="J7" s="1"/>
    </row>
    <row r="8" spans="1:10" ht="30.75" customHeight="1">
      <c r="A8" s="26" t="s">
        <v>11</v>
      </c>
      <c r="B8" s="26"/>
      <c r="C8" s="26"/>
      <c r="D8" s="13">
        <v>921</v>
      </c>
      <c r="E8" s="14"/>
      <c r="F8" s="14"/>
      <c r="G8" s="14"/>
      <c r="H8" s="15"/>
      <c r="I8" s="24">
        <f>I9+I30+I34+I38+I41+I52+I55+I58</f>
        <v>7511391.7399999993</v>
      </c>
      <c r="J8" s="1"/>
    </row>
    <row r="9" spans="1:10" ht="15.75">
      <c r="A9" s="26" t="s">
        <v>12</v>
      </c>
      <c r="B9" s="26"/>
      <c r="C9" s="26"/>
      <c r="D9" s="13">
        <v>921</v>
      </c>
      <c r="E9" s="16" t="s">
        <v>66</v>
      </c>
      <c r="F9" s="16" t="s">
        <v>68</v>
      </c>
      <c r="G9" s="14"/>
      <c r="H9" s="15"/>
      <c r="I9" s="24">
        <f>I10+I12+I18+I20+I22</f>
        <v>4365661.6499999994</v>
      </c>
      <c r="J9" s="1"/>
    </row>
    <row r="10" spans="1:10" ht="66.75" customHeight="1">
      <c r="A10" s="26" t="s">
        <v>13</v>
      </c>
      <c r="B10" s="26"/>
      <c r="C10" s="26"/>
      <c r="D10" s="13">
        <v>921</v>
      </c>
      <c r="E10" s="16" t="s">
        <v>66</v>
      </c>
      <c r="F10" s="16" t="s">
        <v>69</v>
      </c>
      <c r="G10" s="14"/>
      <c r="H10" s="15"/>
      <c r="I10" s="6">
        <f>I11</f>
        <v>858608.59000000008</v>
      </c>
      <c r="J10" s="1"/>
    </row>
    <row r="11" spans="1:10" ht="177" customHeight="1">
      <c r="A11" s="27" t="s">
        <v>14</v>
      </c>
      <c r="B11" s="27"/>
      <c r="C11" s="27"/>
      <c r="D11" s="5">
        <v>921</v>
      </c>
      <c r="E11" s="11" t="s">
        <v>66</v>
      </c>
      <c r="F11" s="11" t="s">
        <v>69</v>
      </c>
      <c r="G11" s="11" t="s">
        <v>67</v>
      </c>
      <c r="H11" s="5">
        <v>100</v>
      </c>
      <c r="I11" s="7">
        <f>841189.39+13378.8+4040.4</f>
        <v>858608.59000000008</v>
      </c>
      <c r="J11" s="1"/>
    </row>
    <row r="12" spans="1:10" ht="126" customHeight="1">
      <c r="A12" s="26" t="s">
        <v>15</v>
      </c>
      <c r="B12" s="26"/>
      <c r="C12" s="26"/>
      <c r="D12" s="13">
        <v>921</v>
      </c>
      <c r="E12" s="16" t="s">
        <v>66</v>
      </c>
      <c r="F12" s="16" t="s">
        <v>70</v>
      </c>
      <c r="G12" s="14"/>
      <c r="H12" s="15"/>
      <c r="I12" s="24">
        <f>I13+I14+I15+I17+I16</f>
        <v>3132739.34</v>
      </c>
      <c r="J12" s="1"/>
    </row>
    <row r="13" spans="1:10" ht="190.5" customHeight="1">
      <c r="A13" s="27" t="s">
        <v>16</v>
      </c>
      <c r="B13" s="27"/>
      <c r="C13" s="27"/>
      <c r="D13" s="5">
        <v>921</v>
      </c>
      <c r="E13" s="11" t="s">
        <v>66</v>
      </c>
      <c r="F13" s="11" t="s">
        <v>70</v>
      </c>
      <c r="G13" s="11" t="s">
        <v>71</v>
      </c>
      <c r="H13" s="5">
        <v>100</v>
      </c>
      <c r="I13" s="7">
        <f>2550045.36+35794.65+10809.98</f>
        <v>2596649.9899999998</v>
      </c>
      <c r="J13" s="1"/>
    </row>
    <row r="14" spans="1:10" ht="112.5" customHeight="1">
      <c r="A14" s="27" t="s">
        <v>17</v>
      </c>
      <c r="B14" s="27"/>
      <c r="C14" s="27"/>
      <c r="D14" s="5">
        <v>921</v>
      </c>
      <c r="E14" s="11" t="s">
        <v>66</v>
      </c>
      <c r="F14" s="11" t="s">
        <v>70</v>
      </c>
      <c r="G14" s="11" t="s">
        <v>71</v>
      </c>
      <c r="H14" s="5">
        <v>200</v>
      </c>
      <c r="I14" s="7">
        <f>152000+225000</f>
        <v>377000</v>
      </c>
      <c r="J14" s="1"/>
    </row>
    <row r="15" spans="1:10" ht="66.75" customHeight="1">
      <c r="A15" s="27" t="s">
        <v>18</v>
      </c>
      <c r="B15" s="27"/>
      <c r="C15" s="27"/>
      <c r="D15" s="5">
        <v>921</v>
      </c>
      <c r="E15" s="11" t="s">
        <v>66</v>
      </c>
      <c r="F15" s="11" t="s">
        <v>70</v>
      </c>
      <c r="G15" s="11" t="s">
        <v>71</v>
      </c>
      <c r="H15" s="5">
        <v>800</v>
      </c>
      <c r="I15" s="7">
        <v>1320</v>
      </c>
      <c r="J15" s="1"/>
    </row>
    <row r="16" spans="1:10" ht="114" customHeight="1">
      <c r="A16" s="27" t="s">
        <v>97</v>
      </c>
      <c r="B16" s="27"/>
      <c r="C16" s="27"/>
      <c r="D16" s="5">
        <v>921</v>
      </c>
      <c r="E16" s="11" t="s">
        <v>66</v>
      </c>
      <c r="F16" s="11" t="s">
        <v>70</v>
      </c>
      <c r="G16" s="11" t="s">
        <v>72</v>
      </c>
      <c r="H16" s="5">
        <v>200</v>
      </c>
      <c r="I16" s="23">
        <f>113400+43900</f>
        <v>157300</v>
      </c>
      <c r="J16" s="4"/>
    </row>
    <row r="17" spans="1:10" ht="177" customHeight="1">
      <c r="A17" s="27" t="s">
        <v>104</v>
      </c>
      <c r="B17" s="27"/>
      <c r="C17" s="27"/>
      <c r="D17" s="5">
        <v>921</v>
      </c>
      <c r="E17" s="11" t="s">
        <v>66</v>
      </c>
      <c r="F17" s="11" t="s">
        <v>70</v>
      </c>
      <c r="G17" s="11">
        <v>3190020360</v>
      </c>
      <c r="H17" s="5">
        <v>500</v>
      </c>
      <c r="I17" s="7">
        <v>469.35</v>
      </c>
      <c r="J17" s="1"/>
    </row>
    <row r="18" spans="1:10" ht="97.5" customHeight="1">
      <c r="A18" s="38" t="s">
        <v>19</v>
      </c>
      <c r="B18" s="38"/>
      <c r="C18" s="38"/>
      <c r="D18" s="13">
        <v>921</v>
      </c>
      <c r="E18" s="16" t="s">
        <v>66</v>
      </c>
      <c r="F18" s="16" t="s">
        <v>73</v>
      </c>
      <c r="G18" s="17"/>
      <c r="H18" s="15"/>
      <c r="I18" s="6">
        <f>I19</f>
        <v>41334.33</v>
      </c>
      <c r="J18" s="1"/>
    </row>
    <row r="19" spans="1:10" ht="174" customHeight="1">
      <c r="A19" s="27" t="s">
        <v>105</v>
      </c>
      <c r="B19" s="27"/>
      <c r="C19" s="27"/>
      <c r="D19" s="5">
        <v>921</v>
      </c>
      <c r="E19" s="11" t="s">
        <v>66</v>
      </c>
      <c r="F19" s="11" t="s">
        <v>73</v>
      </c>
      <c r="G19" s="11" t="s">
        <v>108</v>
      </c>
      <c r="H19" s="5">
        <v>500</v>
      </c>
      <c r="I19" s="7">
        <f>40465.67+868.66</f>
        <v>41334.33</v>
      </c>
      <c r="J19" s="1"/>
    </row>
    <row r="20" spans="1:10" ht="15.75">
      <c r="A20" s="26" t="s">
        <v>20</v>
      </c>
      <c r="B20" s="26"/>
      <c r="C20" s="26"/>
      <c r="D20" s="13">
        <v>921</v>
      </c>
      <c r="E20" s="16" t="s">
        <v>66</v>
      </c>
      <c r="F20" s="16">
        <v>11</v>
      </c>
      <c r="G20" s="14"/>
      <c r="H20" s="15"/>
      <c r="I20" s="6">
        <f>I21</f>
        <v>10000</v>
      </c>
      <c r="J20" s="1"/>
    </row>
    <row r="21" spans="1:10" ht="47.25" customHeight="1">
      <c r="A21" s="27" t="s">
        <v>21</v>
      </c>
      <c r="B21" s="27"/>
      <c r="C21" s="27"/>
      <c r="D21" s="5">
        <v>921</v>
      </c>
      <c r="E21" s="11" t="s">
        <v>66</v>
      </c>
      <c r="F21" s="11">
        <v>11</v>
      </c>
      <c r="G21" s="11">
        <v>3190020310</v>
      </c>
      <c r="H21" s="5">
        <v>800</v>
      </c>
      <c r="I21" s="7">
        <v>10000</v>
      </c>
      <c r="J21" s="1"/>
    </row>
    <row r="22" spans="1:10" ht="35.25" customHeight="1">
      <c r="A22" s="26" t="s">
        <v>22</v>
      </c>
      <c r="B22" s="26"/>
      <c r="C22" s="26"/>
      <c r="D22" s="13">
        <v>921</v>
      </c>
      <c r="E22" s="16" t="s">
        <v>66</v>
      </c>
      <c r="F22" s="16">
        <v>13</v>
      </c>
      <c r="G22" s="14"/>
      <c r="H22" s="15"/>
      <c r="I22" s="6">
        <f>I23+I24+I25+I26+I28+I29+I27</f>
        <v>322979.39</v>
      </c>
      <c r="J22" s="1"/>
    </row>
    <row r="23" spans="1:10" ht="96" customHeight="1">
      <c r="A23" s="27" t="s">
        <v>23</v>
      </c>
      <c r="B23" s="27"/>
      <c r="C23" s="27"/>
      <c r="D23" s="5">
        <v>921</v>
      </c>
      <c r="E23" s="11" t="s">
        <v>66</v>
      </c>
      <c r="F23" s="11">
        <v>13</v>
      </c>
      <c r="G23" s="11">
        <v>3190020350</v>
      </c>
      <c r="H23" s="5">
        <v>800</v>
      </c>
      <c r="I23" s="7">
        <v>500</v>
      </c>
      <c r="J23" s="1"/>
    </row>
    <row r="24" spans="1:10" ht="159.75" customHeight="1">
      <c r="A24" s="28" t="s">
        <v>24</v>
      </c>
      <c r="B24" s="28"/>
      <c r="C24" s="28"/>
      <c r="D24" s="5">
        <v>921</v>
      </c>
      <c r="E24" s="11" t="s">
        <v>66</v>
      </c>
      <c r="F24" s="11">
        <v>13</v>
      </c>
      <c r="G24" s="11" t="s">
        <v>74</v>
      </c>
      <c r="H24" s="5">
        <v>200</v>
      </c>
      <c r="I24" s="7">
        <v>0</v>
      </c>
      <c r="J24" s="1"/>
    </row>
    <row r="25" spans="1:10" ht="78.75" customHeight="1">
      <c r="A25" s="27" t="s">
        <v>25</v>
      </c>
      <c r="B25" s="27"/>
      <c r="C25" s="27"/>
      <c r="D25" s="5">
        <v>921</v>
      </c>
      <c r="E25" s="11" t="s">
        <v>66</v>
      </c>
      <c r="F25" s="11">
        <v>13</v>
      </c>
      <c r="G25" s="11" t="s">
        <v>75</v>
      </c>
      <c r="H25" s="5">
        <v>800</v>
      </c>
      <c r="I25" s="7">
        <v>5118</v>
      </c>
      <c r="J25" s="1"/>
    </row>
    <row r="26" spans="1:10" ht="111" customHeight="1">
      <c r="A26" s="27" t="s">
        <v>26</v>
      </c>
      <c r="B26" s="27"/>
      <c r="C26" s="27"/>
      <c r="D26" s="5">
        <v>921</v>
      </c>
      <c r="E26" s="11" t="s">
        <v>66</v>
      </c>
      <c r="F26" s="11">
        <v>13</v>
      </c>
      <c r="G26" s="11" t="s">
        <v>76</v>
      </c>
      <c r="H26" s="5">
        <v>200</v>
      </c>
      <c r="I26" s="7">
        <v>25000</v>
      </c>
      <c r="J26" s="1"/>
    </row>
    <row r="27" spans="1:10" ht="137.25" customHeight="1">
      <c r="A27" s="27" t="s">
        <v>99</v>
      </c>
      <c r="B27" s="27"/>
      <c r="C27" s="27"/>
      <c r="D27" s="5">
        <v>921</v>
      </c>
      <c r="E27" s="11" t="s">
        <v>66</v>
      </c>
      <c r="F27" s="11">
        <v>13</v>
      </c>
      <c r="G27" s="11" t="s">
        <v>98</v>
      </c>
      <c r="H27" s="5">
        <v>200</v>
      </c>
      <c r="I27" s="7">
        <v>26000</v>
      </c>
      <c r="J27" s="4"/>
    </row>
    <row r="28" spans="1:10" ht="113.25" customHeight="1">
      <c r="A28" s="27" t="s">
        <v>27</v>
      </c>
      <c r="B28" s="27"/>
      <c r="C28" s="27"/>
      <c r="D28" s="5">
        <v>921</v>
      </c>
      <c r="E28" s="11" t="s">
        <v>66</v>
      </c>
      <c r="F28" s="11">
        <v>13</v>
      </c>
      <c r="G28" s="11" t="s">
        <v>77</v>
      </c>
      <c r="H28" s="5">
        <v>200</v>
      </c>
      <c r="I28" s="7">
        <f>197300+23861.39+10000</f>
        <v>231161.39</v>
      </c>
      <c r="J28" s="1"/>
    </row>
    <row r="29" spans="1:10" ht="222.75" customHeight="1">
      <c r="A29" s="27" t="s">
        <v>28</v>
      </c>
      <c r="B29" s="27"/>
      <c r="C29" s="27"/>
      <c r="D29" s="5">
        <v>921</v>
      </c>
      <c r="E29" s="11" t="s">
        <v>66</v>
      </c>
      <c r="F29" s="11">
        <v>13</v>
      </c>
      <c r="G29" s="11" t="s">
        <v>78</v>
      </c>
      <c r="H29" s="5">
        <v>200</v>
      </c>
      <c r="I29" s="7">
        <v>35200</v>
      </c>
      <c r="J29" s="1"/>
    </row>
    <row r="30" spans="1:10" ht="15.75">
      <c r="A30" s="26" t="s">
        <v>29</v>
      </c>
      <c r="B30" s="26"/>
      <c r="C30" s="26"/>
      <c r="D30" s="13">
        <v>921</v>
      </c>
      <c r="E30" s="16" t="s">
        <v>69</v>
      </c>
      <c r="F30" s="16" t="s">
        <v>68</v>
      </c>
      <c r="G30" s="14"/>
      <c r="H30" s="15"/>
      <c r="I30" s="6">
        <f>I31</f>
        <v>115400</v>
      </c>
      <c r="J30" s="1"/>
    </row>
    <row r="31" spans="1:10" ht="34.5" customHeight="1">
      <c r="A31" s="26" t="s">
        <v>30</v>
      </c>
      <c r="B31" s="26"/>
      <c r="C31" s="26"/>
      <c r="D31" s="13">
        <v>921</v>
      </c>
      <c r="E31" s="16" t="s">
        <v>69</v>
      </c>
      <c r="F31" s="16" t="s">
        <v>79</v>
      </c>
      <c r="G31" s="14"/>
      <c r="H31" s="15"/>
      <c r="I31" s="6">
        <f>I32+I33</f>
        <v>115400</v>
      </c>
      <c r="J31" s="1"/>
    </row>
    <row r="32" spans="1:10" ht="192.75" customHeight="1">
      <c r="A32" s="29" t="s">
        <v>106</v>
      </c>
      <c r="B32" s="30"/>
      <c r="C32" s="31"/>
      <c r="D32" s="5">
        <v>921</v>
      </c>
      <c r="E32" s="11" t="s">
        <v>69</v>
      </c>
      <c r="F32" s="11" t="s">
        <v>79</v>
      </c>
      <c r="G32" s="11">
        <v>3290051180</v>
      </c>
      <c r="H32" s="5">
        <v>100</v>
      </c>
      <c r="I32" s="7">
        <v>111442.87</v>
      </c>
      <c r="J32" s="1"/>
    </row>
    <row r="33" spans="1:10" ht="134.25" customHeight="1">
      <c r="A33" s="29" t="s">
        <v>107</v>
      </c>
      <c r="B33" s="30"/>
      <c r="C33" s="31"/>
      <c r="D33" s="5">
        <v>921</v>
      </c>
      <c r="E33" s="11" t="s">
        <v>69</v>
      </c>
      <c r="F33" s="11" t="s">
        <v>79</v>
      </c>
      <c r="G33" s="11">
        <v>3290051180</v>
      </c>
      <c r="H33" s="5">
        <v>200</v>
      </c>
      <c r="I33" s="7">
        <v>3957.13</v>
      </c>
      <c r="J33" s="1"/>
    </row>
    <row r="34" spans="1:10" ht="48.75" customHeight="1">
      <c r="A34" s="26" t="s">
        <v>31</v>
      </c>
      <c r="B34" s="26"/>
      <c r="C34" s="26"/>
      <c r="D34" s="13">
        <v>921</v>
      </c>
      <c r="E34" s="16" t="s">
        <v>79</v>
      </c>
      <c r="F34" s="16" t="s">
        <v>68</v>
      </c>
      <c r="G34" s="14"/>
      <c r="H34" s="15"/>
      <c r="I34" s="6">
        <f>I35</f>
        <v>144138</v>
      </c>
      <c r="J34" s="1"/>
    </row>
    <row r="35" spans="1:10" ht="37.5" customHeight="1">
      <c r="A35" s="26" t="s">
        <v>32</v>
      </c>
      <c r="B35" s="26"/>
      <c r="C35" s="26"/>
      <c r="D35" s="13">
        <v>921</v>
      </c>
      <c r="E35" s="16" t="s">
        <v>79</v>
      </c>
      <c r="F35" s="16">
        <v>10</v>
      </c>
      <c r="G35" s="14"/>
      <c r="H35" s="15"/>
      <c r="I35" s="6">
        <f>I36+I37</f>
        <v>144138</v>
      </c>
      <c r="J35" s="1"/>
    </row>
    <row r="36" spans="1:10" ht="97.5" customHeight="1">
      <c r="A36" s="27" t="s">
        <v>33</v>
      </c>
      <c r="B36" s="27"/>
      <c r="C36" s="27"/>
      <c r="D36" s="5">
        <v>921</v>
      </c>
      <c r="E36" s="11" t="s">
        <v>79</v>
      </c>
      <c r="F36" s="11">
        <v>10</v>
      </c>
      <c r="G36" s="11" t="s">
        <v>80</v>
      </c>
      <c r="H36" s="5">
        <v>200</v>
      </c>
      <c r="I36" s="7">
        <v>104900</v>
      </c>
      <c r="J36" s="1"/>
    </row>
    <row r="37" spans="1:10" ht="126" customHeight="1">
      <c r="A37" s="27" t="s">
        <v>34</v>
      </c>
      <c r="B37" s="27"/>
      <c r="C37" s="27"/>
      <c r="D37" s="5">
        <v>921</v>
      </c>
      <c r="E37" s="11" t="s">
        <v>79</v>
      </c>
      <c r="F37" s="11">
        <v>10</v>
      </c>
      <c r="G37" s="11" t="s">
        <v>81</v>
      </c>
      <c r="H37" s="5">
        <v>600</v>
      </c>
      <c r="I37" s="7">
        <v>39238</v>
      </c>
      <c r="J37" s="1"/>
    </row>
    <row r="38" spans="1:10" ht="16.5" customHeight="1">
      <c r="A38" s="26" t="s">
        <v>35</v>
      </c>
      <c r="B38" s="26"/>
      <c r="C38" s="26"/>
      <c r="D38" s="13">
        <v>921</v>
      </c>
      <c r="E38" s="16" t="s">
        <v>70</v>
      </c>
      <c r="F38" s="16" t="s">
        <v>68</v>
      </c>
      <c r="G38" s="14"/>
      <c r="H38" s="15"/>
      <c r="I38" s="6">
        <f>I39</f>
        <v>0</v>
      </c>
      <c r="J38" s="1"/>
    </row>
    <row r="39" spans="1:10" ht="36.75" customHeight="1">
      <c r="A39" s="26" t="s">
        <v>36</v>
      </c>
      <c r="B39" s="26"/>
      <c r="C39" s="26"/>
      <c r="D39" s="13">
        <v>921</v>
      </c>
      <c r="E39" s="16" t="s">
        <v>70</v>
      </c>
      <c r="F39" s="16" t="s">
        <v>82</v>
      </c>
      <c r="G39" s="18"/>
      <c r="H39" s="19"/>
      <c r="I39" s="6">
        <f>I40</f>
        <v>0</v>
      </c>
      <c r="J39" s="1"/>
    </row>
    <row r="40" spans="1:10" ht="96" customHeight="1">
      <c r="A40" s="27" t="s">
        <v>37</v>
      </c>
      <c r="B40" s="27"/>
      <c r="C40" s="27"/>
      <c r="D40" s="5">
        <v>921</v>
      </c>
      <c r="E40" s="11" t="s">
        <v>70</v>
      </c>
      <c r="F40" s="11" t="s">
        <v>82</v>
      </c>
      <c r="G40" s="11">
        <v>3190020320</v>
      </c>
      <c r="H40" s="5">
        <v>200</v>
      </c>
      <c r="I40" s="7">
        <v>0</v>
      </c>
      <c r="J40" s="1"/>
    </row>
    <row r="41" spans="1:10" ht="33.75" customHeight="1">
      <c r="A41" s="26" t="s">
        <v>38</v>
      </c>
      <c r="B41" s="26"/>
      <c r="C41" s="26"/>
      <c r="D41" s="13">
        <v>921</v>
      </c>
      <c r="E41" s="16" t="s">
        <v>83</v>
      </c>
      <c r="F41" s="16" t="s">
        <v>68</v>
      </c>
      <c r="G41" s="14"/>
      <c r="H41" s="15"/>
      <c r="I41" s="6">
        <f>I42+I44</f>
        <v>2398788.5300000003</v>
      </c>
      <c r="J41" s="1"/>
    </row>
    <row r="42" spans="1:10" ht="18.75" customHeight="1">
      <c r="A42" s="26" t="s">
        <v>39</v>
      </c>
      <c r="B42" s="26"/>
      <c r="C42" s="26"/>
      <c r="D42" s="13">
        <v>921</v>
      </c>
      <c r="E42" s="16" t="s">
        <v>83</v>
      </c>
      <c r="F42" s="16" t="s">
        <v>69</v>
      </c>
      <c r="G42" s="14"/>
      <c r="H42" s="15"/>
      <c r="I42" s="6">
        <f>I43</f>
        <v>238195.20000000001</v>
      </c>
      <c r="J42" s="1"/>
    </row>
    <row r="43" spans="1:10" ht="77.25" customHeight="1">
      <c r="A43" s="27" t="s">
        <v>40</v>
      </c>
      <c r="B43" s="27"/>
      <c r="C43" s="27"/>
      <c r="D43" s="5">
        <v>921</v>
      </c>
      <c r="E43" s="11" t="s">
        <v>83</v>
      </c>
      <c r="F43" s="11" t="s">
        <v>69</v>
      </c>
      <c r="G43" s="11">
        <v>3190020330</v>
      </c>
      <c r="H43" s="5">
        <v>200</v>
      </c>
      <c r="I43" s="7">
        <v>238195.20000000001</v>
      </c>
      <c r="J43" s="1"/>
    </row>
    <row r="44" spans="1:10" ht="21" customHeight="1">
      <c r="A44" s="26" t="s">
        <v>41</v>
      </c>
      <c r="B44" s="26"/>
      <c r="C44" s="26"/>
      <c r="D44" s="13">
        <v>921</v>
      </c>
      <c r="E44" s="16" t="s">
        <v>83</v>
      </c>
      <c r="F44" s="16" t="s">
        <v>79</v>
      </c>
      <c r="G44" s="14"/>
      <c r="H44" s="15"/>
      <c r="I44" s="6">
        <f>I45+I46+I47+I49+I51+I50+I48</f>
        <v>2160593.33</v>
      </c>
      <c r="J44" s="1"/>
    </row>
    <row r="45" spans="1:10" ht="96.75" customHeight="1">
      <c r="A45" s="27" t="s">
        <v>42</v>
      </c>
      <c r="B45" s="27"/>
      <c r="C45" s="27"/>
      <c r="D45" s="5">
        <v>921</v>
      </c>
      <c r="E45" s="11" t="s">
        <v>83</v>
      </c>
      <c r="F45" s="11" t="s">
        <v>79</v>
      </c>
      <c r="G45" s="11" t="s">
        <v>84</v>
      </c>
      <c r="H45" s="5">
        <v>200</v>
      </c>
      <c r="I45" s="7">
        <f>380000+43181.68</f>
        <v>423181.68</v>
      </c>
      <c r="J45" s="1"/>
    </row>
    <row r="46" spans="1:10" ht="129.75" customHeight="1">
      <c r="A46" s="27" t="s">
        <v>43</v>
      </c>
      <c r="B46" s="27"/>
      <c r="C46" s="27"/>
      <c r="D46" s="5">
        <v>921</v>
      </c>
      <c r="E46" s="11" t="s">
        <v>83</v>
      </c>
      <c r="F46" s="11" t="s">
        <v>79</v>
      </c>
      <c r="G46" s="11" t="s">
        <v>85</v>
      </c>
      <c r="H46" s="5">
        <v>200</v>
      </c>
      <c r="I46" s="7">
        <f>294308+60000</f>
        <v>354308</v>
      </c>
      <c r="J46" s="1"/>
    </row>
    <row r="47" spans="1:10" ht="97.5" customHeight="1">
      <c r="A47" s="27" t="s">
        <v>44</v>
      </c>
      <c r="B47" s="27"/>
      <c r="C47" s="27"/>
      <c r="D47" s="5">
        <v>921</v>
      </c>
      <c r="E47" s="11" t="s">
        <v>83</v>
      </c>
      <c r="F47" s="11" t="s">
        <v>79</v>
      </c>
      <c r="G47" s="11" t="s">
        <v>86</v>
      </c>
      <c r="H47" s="5">
        <v>200</v>
      </c>
      <c r="I47" s="7">
        <f>129109+10500</f>
        <v>139609</v>
      </c>
      <c r="J47" s="1"/>
    </row>
    <row r="48" spans="1:10" ht="255.75" customHeight="1">
      <c r="A48" s="27" t="s">
        <v>102</v>
      </c>
      <c r="B48" s="27"/>
      <c r="C48" s="27"/>
      <c r="D48" s="5">
        <v>921</v>
      </c>
      <c r="E48" s="11" t="s">
        <v>83</v>
      </c>
      <c r="F48" s="11" t="s">
        <v>79</v>
      </c>
      <c r="G48" s="11" t="s">
        <v>103</v>
      </c>
      <c r="H48" s="5">
        <v>200</v>
      </c>
      <c r="I48" s="7">
        <v>521647.95</v>
      </c>
      <c r="J48" s="10"/>
    </row>
    <row r="49" spans="1:10" ht="95.25" customHeight="1">
      <c r="A49" s="27" t="s">
        <v>45</v>
      </c>
      <c r="B49" s="27"/>
      <c r="C49" s="27"/>
      <c r="D49" s="5">
        <v>921</v>
      </c>
      <c r="E49" s="11" t="s">
        <v>83</v>
      </c>
      <c r="F49" s="11" t="s">
        <v>79</v>
      </c>
      <c r="G49" s="11" t="s">
        <v>87</v>
      </c>
      <c r="H49" s="5">
        <v>200</v>
      </c>
      <c r="I49" s="7">
        <f>377196.22+40000</f>
        <v>417196.22</v>
      </c>
      <c r="J49" s="1"/>
    </row>
    <row r="50" spans="1:10" ht="95.25" customHeight="1">
      <c r="A50" s="27" t="s">
        <v>100</v>
      </c>
      <c r="B50" s="27"/>
      <c r="C50" s="27"/>
      <c r="D50" s="5">
        <v>921</v>
      </c>
      <c r="E50" s="11" t="s">
        <v>83</v>
      </c>
      <c r="F50" s="11" t="s">
        <v>79</v>
      </c>
      <c r="G50" s="11" t="s">
        <v>101</v>
      </c>
      <c r="H50" s="5">
        <v>200</v>
      </c>
      <c r="I50" s="7">
        <v>195000</v>
      </c>
      <c r="J50" s="9"/>
    </row>
    <row r="51" spans="1:10" ht="35.25" customHeight="1">
      <c r="A51" s="27" t="s">
        <v>46</v>
      </c>
      <c r="B51" s="27"/>
      <c r="C51" s="27"/>
      <c r="D51" s="5">
        <v>921</v>
      </c>
      <c r="E51" s="11" t="s">
        <v>83</v>
      </c>
      <c r="F51" s="11" t="s">
        <v>79</v>
      </c>
      <c r="G51" s="11" t="s">
        <v>88</v>
      </c>
      <c r="H51" s="5">
        <v>200</v>
      </c>
      <c r="I51" s="7">
        <v>109650.48</v>
      </c>
      <c r="J51" s="1"/>
    </row>
    <row r="52" spans="1:10" ht="15.75">
      <c r="A52" s="26" t="s">
        <v>47</v>
      </c>
      <c r="B52" s="26"/>
      <c r="C52" s="26"/>
      <c r="D52" s="13">
        <v>921</v>
      </c>
      <c r="E52" s="16" t="s">
        <v>89</v>
      </c>
      <c r="F52" s="16" t="s">
        <v>68</v>
      </c>
      <c r="G52" s="14"/>
      <c r="H52" s="15"/>
      <c r="I52" s="6">
        <f>I53</f>
        <v>0</v>
      </c>
      <c r="J52" s="1"/>
    </row>
    <row r="53" spans="1:10" ht="48" customHeight="1">
      <c r="A53" s="27" t="s">
        <v>48</v>
      </c>
      <c r="B53" s="27"/>
      <c r="C53" s="27"/>
      <c r="D53" s="13">
        <v>921</v>
      </c>
      <c r="E53" s="16" t="s">
        <v>89</v>
      </c>
      <c r="F53" s="16" t="s">
        <v>83</v>
      </c>
      <c r="G53" s="14"/>
      <c r="H53" s="15"/>
      <c r="I53" s="6">
        <f>I54</f>
        <v>0</v>
      </c>
      <c r="J53" s="1"/>
    </row>
    <row r="54" spans="1:10" ht="162" customHeight="1">
      <c r="A54" s="27" t="s">
        <v>49</v>
      </c>
      <c r="B54" s="27"/>
      <c r="C54" s="27"/>
      <c r="D54" s="5">
        <v>921</v>
      </c>
      <c r="E54" s="11" t="s">
        <v>89</v>
      </c>
      <c r="F54" s="11" t="s">
        <v>83</v>
      </c>
      <c r="G54" s="11" t="s">
        <v>90</v>
      </c>
      <c r="H54" s="5">
        <v>200</v>
      </c>
      <c r="I54" s="7">
        <v>0</v>
      </c>
      <c r="J54" s="1"/>
    </row>
    <row r="55" spans="1:10" ht="15.75">
      <c r="A55" s="26" t="s">
        <v>50</v>
      </c>
      <c r="B55" s="26"/>
      <c r="C55" s="26"/>
      <c r="D55" s="13">
        <v>921</v>
      </c>
      <c r="E55" s="16">
        <v>10</v>
      </c>
      <c r="F55" s="16" t="s">
        <v>68</v>
      </c>
      <c r="G55" s="14"/>
      <c r="H55" s="15"/>
      <c r="I55" s="6">
        <f>I56</f>
        <v>477403.56</v>
      </c>
      <c r="J55" s="1"/>
    </row>
    <row r="56" spans="1:10" ht="15.75">
      <c r="A56" s="26" t="s">
        <v>51</v>
      </c>
      <c r="B56" s="26"/>
      <c r="C56" s="26"/>
      <c r="D56" s="13">
        <v>921</v>
      </c>
      <c r="E56" s="16">
        <v>10</v>
      </c>
      <c r="F56" s="16" t="s">
        <v>66</v>
      </c>
      <c r="G56" s="14"/>
      <c r="H56" s="15"/>
      <c r="I56" s="6">
        <f>I57</f>
        <v>477403.56</v>
      </c>
      <c r="J56" s="1"/>
    </row>
    <row r="57" spans="1:10" ht="141" customHeight="1">
      <c r="A57" s="27" t="s">
        <v>52</v>
      </c>
      <c r="B57" s="27"/>
      <c r="C57" s="27"/>
      <c r="D57" s="5">
        <v>921</v>
      </c>
      <c r="E57" s="11">
        <v>10</v>
      </c>
      <c r="F57" s="11" t="s">
        <v>66</v>
      </c>
      <c r="G57" s="11" t="s">
        <v>91</v>
      </c>
      <c r="H57" s="5">
        <v>300</v>
      </c>
      <c r="I57" s="7">
        <f>470000+7403.56</f>
        <v>477403.56</v>
      </c>
      <c r="J57" s="1"/>
    </row>
    <row r="58" spans="1:10" ht="16.5" customHeight="1">
      <c r="A58" s="26" t="s">
        <v>53</v>
      </c>
      <c r="B58" s="26"/>
      <c r="C58" s="26"/>
      <c r="D58" s="13">
        <v>921</v>
      </c>
      <c r="E58" s="16">
        <v>11</v>
      </c>
      <c r="F58" s="16" t="s">
        <v>68</v>
      </c>
      <c r="G58" s="20"/>
      <c r="H58" s="21"/>
      <c r="I58" s="6">
        <f>I59</f>
        <v>10000</v>
      </c>
      <c r="J58" s="1"/>
    </row>
    <row r="59" spans="1:10" ht="32.25" customHeight="1">
      <c r="A59" s="26" t="s">
        <v>54</v>
      </c>
      <c r="B59" s="26"/>
      <c r="C59" s="26"/>
      <c r="D59" s="13">
        <v>921</v>
      </c>
      <c r="E59" s="16">
        <v>11</v>
      </c>
      <c r="F59" s="16" t="s">
        <v>83</v>
      </c>
      <c r="G59" s="20"/>
      <c r="H59" s="21"/>
      <c r="I59" s="6">
        <f>I60</f>
        <v>10000</v>
      </c>
      <c r="J59" s="1"/>
    </row>
    <row r="60" spans="1:10" ht="96.75" customHeight="1">
      <c r="A60" s="27" t="s">
        <v>55</v>
      </c>
      <c r="B60" s="27"/>
      <c r="C60" s="27"/>
      <c r="D60" s="5">
        <v>921</v>
      </c>
      <c r="E60" s="11">
        <v>11</v>
      </c>
      <c r="F60" s="11" t="s">
        <v>83</v>
      </c>
      <c r="G60" s="11" t="s">
        <v>92</v>
      </c>
      <c r="H60" s="5">
        <v>200</v>
      </c>
      <c r="I60" s="7">
        <v>10000</v>
      </c>
      <c r="J60" s="1"/>
    </row>
    <row r="61" spans="1:10" ht="80.25" customHeight="1">
      <c r="A61" s="26" t="s">
        <v>56</v>
      </c>
      <c r="B61" s="26"/>
      <c r="C61" s="26"/>
      <c r="D61" s="13">
        <v>921</v>
      </c>
      <c r="E61" s="16" t="s">
        <v>93</v>
      </c>
      <c r="F61" s="16" t="s">
        <v>68</v>
      </c>
      <c r="G61" s="14"/>
      <c r="H61" s="15"/>
      <c r="I61" s="24">
        <f>I62</f>
        <v>2063536.3399999999</v>
      </c>
      <c r="J61" s="1"/>
    </row>
    <row r="62" spans="1:10" ht="15.75">
      <c r="A62" s="26" t="s">
        <v>57</v>
      </c>
      <c r="B62" s="26"/>
      <c r="C62" s="26"/>
      <c r="D62" s="13">
        <v>921</v>
      </c>
      <c r="E62" s="16" t="s">
        <v>93</v>
      </c>
      <c r="F62" s="16" t="s">
        <v>66</v>
      </c>
      <c r="G62" s="14"/>
      <c r="H62" s="15"/>
      <c r="I62" s="24">
        <f>I63</f>
        <v>2063536.3399999999</v>
      </c>
      <c r="J62" s="1"/>
    </row>
    <row r="63" spans="1:10" ht="15.75">
      <c r="A63" s="26" t="s">
        <v>58</v>
      </c>
      <c r="B63" s="26"/>
      <c r="C63" s="26"/>
      <c r="D63" s="13">
        <v>921</v>
      </c>
      <c r="E63" s="16" t="s">
        <v>93</v>
      </c>
      <c r="F63" s="16" t="s">
        <v>66</v>
      </c>
      <c r="G63" s="14"/>
      <c r="H63" s="15"/>
      <c r="I63" s="24">
        <f>I64+I65+I66+I67+I68</f>
        <v>2063536.3399999999</v>
      </c>
      <c r="J63" s="1"/>
    </row>
    <row r="64" spans="1:10" ht="174.75" customHeight="1">
      <c r="A64" s="27" t="s">
        <v>59</v>
      </c>
      <c r="B64" s="27"/>
      <c r="C64" s="27"/>
      <c r="D64" s="5">
        <v>921</v>
      </c>
      <c r="E64" s="11" t="s">
        <v>93</v>
      </c>
      <c r="F64" s="11" t="s">
        <v>66</v>
      </c>
      <c r="G64" s="11" t="s">
        <v>94</v>
      </c>
      <c r="H64" s="5">
        <v>100</v>
      </c>
      <c r="I64" s="7">
        <f>1013573.6+41470+1557.46+470.35</f>
        <v>1057071.4100000001</v>
      </c>
      <c r="J64" s="1"/>
    </row>
    <row r="65" spans="1:10" ht="114.75" customHeight="1">
      <c r="A65" s="27" t="s">
        <v>60</v>
      </c>
      <c r="B65" s="27"/>
      <c r="C65" s="27"/>
      <c r="D65" s="5">
        <v>921</v>
      </c>
      <c r="E65" s="11" t="s">
        <v>93</v>
      </c>
      <c r="F65" s="11" t="s">
        <v>66</v>
      </c>
      <c r="G65" s="11" t="s">
        <v>94</v>
      </c>
      <c r="H65" s="5">
        <v>200</v>
      </c>
      <c r="I65" s="7">
        <f>536174+23258.82+10000</f>
        <v>569432.81999999995</v>
      </c>
      <c r="J65" s="1"/>
    </row>
    <row r="66" spans="1:10" ht="67.5" customHeight="1">
      <c r="A66" s="27" t="s">
        <v>61</v>
      </c>
      <c r="B66" s="27"/>
      <c r="C66" s="27"/>
      <c r="D66" s="5">
        <v>921</v>
      </c>
      <c r="E66" s="11" t="s">
        <v>93</v>
      </c>
      <c r="F66" s="11" t="s">
        <v>66</v>
      </c>
      <c r="G66" s="11" t="s">
        <v>94</v>
      </c>
      <c r="H66" s="5">
        <v>800</v>
      </c>
      <c r="I66" s="7">
        <v>300</v>
      </c>
      <c r="J66" s="1"/>
    </row>
    <row r="67" spans="1:10" ht="252.75" customHeight="1">
      <c r="A67" s="28" t="s">
        <v>62</v>
      </c>
      <c r="B67" s="28"/>
      <c r="C67" s="28"/>
      <c r="D67" s="5">
        <v>921</v>
      </c>
      <c r="E67" s="11" t="s">
        <v>93</v>
      </c>
      <c r="F67" s="11" t="s">
        <v>66</v>
      </c>
      <c r="G67" s="11" t="s">
        <v>63</v>
      </c>
      <c r="H67" s="5">
        <v>100</v>
      </c>
      <c r="I67" s="23">
        <f>4073+295</f>
        <v>4368</v>
      </c>
      <c r="J67" s="1"/>
    </row>
    <row r="68" spans="1:10" ht="254.25" customHeight="1">
      <c r="A68" s="28" t="s">
        <v>64</v>
      </c>
      <c r="B68" s="28"/>
      <c r="C68" s="28"/>
      <c r="D68" s="5">
        <v>921</v>
      </c>
      <c r="E68" s="11" t="s">
        <v>93</v>
      </c>
      <c r="F68" s="11" t="s">
        <v>66</v>
      </c>
      <c r="G68" s="11" t="s">
        <v>95</v>
      </c>
      <c r="H68" s="5">
        <v>100</v>
      </c>
      <c r="I68" s="23">
        <f>403214+29150.11</f>
        <v>432364.11</v>
      </c>
      <c r="J68" s="1"/>
    </row>
    <row r="69" spans="1:10" ht="15.75">
      <c r="A69" s="26" t="s">
        <v>65</v>
      </c>
      <c r="B69" s="26"/>
      <c r="C69" s="26"/>
      <c r="D69" s="15"/>
      <c r="E69" s="14"/>
      <c r="F69" s="14"/>
      <c r="G69" s="16">
        <v>600000000</v>
      </c>
      <c r="H69" s="15"/>
      <c r="I69" s="24">
        <f>I61+I8</f>
        <v>9574928.0799999982</v>
      </c>
      <c r="J69" s="1"/>
    </row>
    <row r="71" spans="1:10" ht="15.75">
      <c r="I71" s="3"/>
    </row>
  </sheetData>
  <mergeCells count="70">
    <mergeCell ref="A48:C48"/>
    <mergeCell ref="A16:C16"/>
    <mergeCell ref="F1:I1"/>
    <mergeCell ref="A5:I5"/>
    <mergeCell ref="E2:I2"/>
    <mergeCell ref="A9:C9"/>
    <mergeCell ref="A10:C10"/>
    <mergeCell ref="A6:I6"/>
    <mergeCell ref="E3:I3"/>
    <mergeCell ref="E4:I4"/>
    <mergeCell ref="A17:C17"/>
    <mergeCell ref="A18:C18"/>
    <mergeCell ref="A28:C28"/>
    <mergeCell ref="A29:C29"/>
    <mergeCell ref="A25:C25"/>
    <mergeCell ref="A26:C26"/>
    <mergeCell ref="J5:J6"/>
    <mergeCell ref="A7:C7"/>
    <mergeCell ref="A8:C8"/>
    <mergeCell ref="A15:C15"/>
    <mergeCell ref="A13:C13"/>
    <mergeCell ref="A14:C14"/>
    <mergeCell ref="A11:C11"/>
    <mergeCell ref="A12:C12"/>
    <mergeCell ref="A19:C19"/>
    <mergeCell ref="A20:C20"/>
    <mergeCell ref="A34:C34"/>
    <mergeCell ref="A35:C35"/>
    <mergeCell ref="A32:C32"/>
    <mergeCell ref="A33:C33"/>
    <mergeCell ref="A30:C30"/>
    <mergeCell ref="A31:C31"/>
    <mergeCell ref="A23:C23"/>
    <mergeCell ref="A24:C24"/>
    <mergeCell ref="A27:C27"/>
    <mergeCell ref="A21:C21"/>
    <mergeCell ref="A22:C22"/>
    <mergeCell ref="A40:C40"/>
    <mergeCell ref="A41:C41"/>
    <mergeCell ref="A38:C38"/>
    <mergeCell ref="A39:C39"/>
    <mergeCell ref="A36:C36"/>
    <mergeCell ref="A37:C37"/>
    <mergeCell ref="A46:C46"/>
    <mergeCell ref="A47:C47"/>
    <mergeCell ref="A44:C44"/>
    <mergeCell ref="A45:C45"/>
    <mergeCell ref="A42:C42"/>
    <mergeCell ref="A43:C43"/>
    <mergeCell ref="A54:C54"/>
    <mergeCell ref="A55:C55"/>
    <mergeCell ref="A52:C52"/>
    <mergeCell ref="A53:C53"/>
    <mergeCell ref="A49:C49"/>
    <mergeCell ref="A51:C51"/>
    <mergeCell ref="A50:C50"/>
    <mergeCell ref="A68:C68"/>
    <mergeCell ref="A69:C69"/>
    <mergeCell ref="A66:C66"/>
    <mergeCell ref="A67:C67"/>
    <mergeCell ref="A64:C64"/>
    <mergeCell ref="A65:C65"/>
    <mergeCell ref="A56:C56"/>
    <mergeCell ref="A57:C57"/>
    <mergeCell ref="A62:C62"/>
    <mergeCell ref="A63:C63"/>
    <mergeCell ref="A60:C60"/>
    <mergeCell ref="A61:C61"/>
    <mergeCell ref="A58:C58"/>
    <mergeCell ref="A59:C59"/>
  </mergeCells>
  <pageMargins left="0.5" right="0.21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6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2023-11-13T12:02:58Z</dcterms:modified>
</cp:coreProperties>
</file>