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M16" i="2"/>
  <c r="L16"/>
  <c r="J16"/>
  <c r="G16"/>
  <c r="F16"/>
  <c r="G12"/>
  <c r="G6"/>
  <c r="F6"/>
  <c r="K28"/>
  <c r="H28"/>
  <c r="E28"/>
  <c r="D28"/>
  <c r="K26"/>
  <c r="H26"/>
  <c r="E26"/>
  <c r="D26"/>
  <c r="M26" s="1"/>
  <c r="K24"/>
  <c r="H24"/>
  <c r="E24"/>
  <c r="D24"/>
  <c r="M24" s="1"/>
  <c r="K22"/>
  <c r="H22"/>
  <c r="E22"/>
  <c r="D22"/>
  <c r="K19"/>
  <c r="H19"/>
  <c r="E19"/>
  <c r="D19"/>
  <c r="M19" s="1"/>
  <c r="K17"/>
  <c r="H17"/>
  <c r="E17"/>
  <c r="D17"/>
  <c r="K15"/>
  <c r="H15"/>
  <c r="E15"/>
  <c r="D15"/>
  <c r="M15" s="1"/>
  <c r="K13"/>
  <c r="H13"/>
  <c r="E13"/>
  <c r="D13"/>
  <c r="M13" s="1"/>
  <c r="K6"/>
  <c r="K30" s="1"/>
  <c r="H6"/>
  <c r="H30" s="1"/>
  <c r="E6"/>
  <c r="E30" s="1"/>
  <c r="D6"/>
  <c r="J6" s="1"/>
  <c r="C22"/>
  <c r="C30"/>
  <c r="C28"/>
  <c r="C26"/>
  <c r="C24"/>
  <c r="C19"/>
  <c r="C17"/>
  <c r="C15"/>
  <c r="C13"/>
  <c r="C6"/>
  <c r="M27"/>
  <c r="M25"/>
  <c r="M21"/>
  <c r="M20"/>
  <c r="M18"/>
  <c r="M17"/>
  <c r="M14"/>
  <c r="M12"/>
  <c r="M10"/>
  <c r="M9"/>
  <c r="M8"/>
  <c r="M7"/>
  <c r="J27"/>
  <c r="J25"/>
  <c r="J21"/>
  <c r="J20"/>
  <c r="J19"/>
  <c r="J18"/>
  <c r="J17"/>
  <c r="J14"/>
  <c r="J12"/>
  <c r="J10"/>
  <c r="J9"/>
  <c r="J8"/>
  <c r="J7"/>
  <c r="G27"/>
  <c r="G25"/>
  <c r="G21"/>
  <c r="G20"/>
  <c r="G19"/>
  <c r="G18"/>
  <c r="G17"/>
  <c r="G14"/>
  <c r="G10"/>
  <c r="G9"/>
  <c r="G8"/>
  <c r="G7"/>
  <c r="D30" l="1"/>
  <c r="G26"/>
  <c r="J26"/>
  <c r="J24"/>
  <c r="G24"/>
  <c r="J15"/>
  <c r="G30"/>
  <c r="G15"/>
  <c r="G13"/>
  <c r="J13"/>
  <c r="M6"/>
  <c r="L7"/>
  <c r="L8"/>
  <c r="L9"/>
  <c r="L12"/>
  <c r="L13"/>
  <c r="L14"/>
  <c r="L15"/>
  <c r="L17"/>
  <c r="L18"/>
  <c r="L19"/>
  <c r="L20"/>
  <c r="L21"/>
  <c r="L24"/>
  <c r="L25"/>
  <c r="L26"/>
  <c r="L27"/>
  <c r="L28"/>
  <c r="L29"/>
  <c r="L6"/>
  <c r="I7"/>
  <c r="I8"/>
  <c r="I9"/>
  <c r="I12"/>
  <c r="I13"/>
  <c r="I14"/>
  <c r="I15"/>
  <c r="I16"/>
  <c r="I17"/>
  <c r="I18"/>
  <c r="I19"/>
  <c r="I20"/>
  <c r="I21"/>
  <c r="I24"/>
  <c r="I25"/>
  <c r="I26"/>
  <c r="I27"/>
  <c r="I28"/>
  <c r="I29"/>
  <c r="I6"/>
  <c r="F7"/>
  <c r="F8"/>
  <c r="F9"/>
  <c r="F12"/>
  <c r="F13"/>
  <c r="F14"/>
  <c r="F15"/>
  <c r="F17"/>
  <c r="F18"/>
  <c r="F19"/>
  <c r="F20"/>
  <c r="F21"/>
  <c r="F24"/>
  <c r="F25"/>
  <c r="F26"/>
  <c r="F27"/>
  <c r="F28"/>
  <c r="F29"/>
  <c r="J30" l="1"/>
  <c r="M30"/>
  <c r="I30"/>
  <c r="L30"/>
  <c r="F30"/>
</calcChain>
</file>

<file path=xl/sharedStrings.xml><?xml version="1.0" encoding="utf-8"?>
<sst xmlns="http://schemas.openxmlformats.org/spreadsheetml/2006/main" count="97" uniqueCount="72">
  <si>
    <t>0100</t>
  </si>
  <si>
    <t>0102</t>
  </si>
  <si>
    <t>0104</t>
  </si>
  <si>
    <t>0105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</si>
  <si>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</si>
  <si>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</si>
  <si>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</si>
  <si>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</si>
  <si>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</si>
  <si>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</si>
  <si>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</si>
  <si>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</si>
  <si>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</si>
  <si>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</si>
  <si>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</si>
  <si>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</si>
  <si>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</si>
  <si>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</si>
  <si>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</si>
  <si>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</si>
  <si>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</si>
  <si>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</si>
  <si>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1100</t>
  </si>
  <si>
    <t>1105</t>
  </si>
  <si>
    <t>Раздел, подраздел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</si>
  <si>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</si>
  <si>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</si>
  <si>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</si>
  <si>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</si>
  <si>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</si>
  <si>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</si>
  <si>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</si>
  <si>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</si>
  <si>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</si>
  <si>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</si>
  <si>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</si>
  <si>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</si>
  <si>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</si>
  <si>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</si>
  <si>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</si>
  <si>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(тыс.руб.)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</si>
  <si>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</si>
  <si>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</si>
  <si>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</si>
  <si>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</si>
  <si>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</si>
  <si>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</si>
  <si>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</si>
  <si>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</si>
  <si>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</si>
  <si>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</si>
  <si>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</si>
  <si>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</si>
  <si>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</si>
  <si>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</si>
  <si>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</si>
  <si>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</si>
  <si>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</si>
  <si>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ИТОГО:</t>
  </si>
  <si>
    <t>Исполнено за 2019 год</t>
  </si>
  <si>
    <t>Ожидаемое исполнение за 2020год</t>
  </si>
  <si>
    <t>Проект на 2022год</t>
  </si>
  <si>
    <t>Проект на 2023год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</si>
  <si>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</si>
  <si>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</si>
  <si>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</si>
  <si>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</si>
  <si>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2023 год к исполнению за 2019 год</t>
  </si>
  <si>
    <t>2023 год к ожидаемому исполнению за 2020 год</t>
  </si>
  <si>
    <t>Расходы  бюджета Введенского сельского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</si>
  <si>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 xml:space="preserve"> *</t>
  </si>
  <si>
    <t xml:space="preserve">  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</si>
</sst>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4" fontId="6" fillId="0" borderId="2" xfId="6" applyNumberFormat="1" applyFont="1" applyFill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4" fontId="7" fillId="0" borderId="2" xfId="6" applyNumberFormat="1" applyFont="1" applyFill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7" fillId="5" borderId="2" xfId="3" applyNumberFormat="1" applyFont="1" applyFill="1" applyProtection="1">
      <alignment horizontal="center" vertical="center" wrapText="1"/>
    </xf>
    <xf numFmtId="0" fontId="6" fillId="0" borderId="7" xfId="3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0" fillId="0" borderId="0" xfId="0" applyFont="1" applyProtection="1">
      <protection locked="0"/>
    </xf>
    <xf numFmtId="0" fontId="2" fillId="0" borderId="1" xfId="12" applyBorder="1">
      <alignment horizontal="left" wrapText="1"/>
    </xf>
    <xf numFmtId="164" fontId="7" fillId="0" borderId="1" xfId="6" applyNumberFormat="1" applyFont="1" applyFill="1" applyBorder="1" applyAlignment="1" applyProtection="1">
      <alignment horizontal="center" vertical="top" shrinkToFit="1"/>
    </xf>
    <xf numFmtId="165" fontId="7" fillId="0" borderId="2" xfId="6" applyNumberFormat="1" applyFont="1" applyFill="1" applyAlignment="1" applyProtection="1">
      <alignment horizontal="center" vertical="top" shrinkToFit="1"/>
    </xf>
    <xf numFmtId="165" fontId="6" fillId="0" borderId="2" xfId="6" applyNumberFormat="1" applyFont="1" applyFill="1" applyAlignment="1" applyProtection="1">
      <alignment horizontal="center" vertical="top" shrinkToFit="1"/>
    </xf>
    <xf numFmtId="165" fontId="7" fillId="0" borderId="6" xfId="6" applyNumberFormat="1" applyFont="1" applyFill="1" applyBorder="1" applyAlignment="1" applyProtection="1">
      <alignment horizontal="center" vertical="top" shrinkToFit="1"/>
    </xf>
    <xf numFmtId="164" fontId="9" fillId="0" borderId="2" xfId="6" applyNumberFormat="1" applyFont="1" applyFill="1" applyAlignment="1" applyProtection="1">
      <alignment horizontal="center" vertical="top" shrinkToFit="1"/>
    </xf>
    <xf numFmtId="165" fontId="7" fillId="0" borderId="9" xfId="6" applyNumberFormat="1" applyFont="1" applyFill="1" applyBorder="1" applyAlignment="1" applyProtection="1">
      <alignment horizontal="center" vertical="top" shrinkToFit="1"/>
    </xf>
    <xf numFmtId="0" fontId="2" fillId="5" borderId="1" xfId="2" applyFill="1" applyAlignment="1"/>
    <xf numFmtId="0" fontId="6" fillId="5" borderId="2" xfId="3" applyNumberFormat="1" applyFont="1" applyFill="1" applyProtection="1">
      <alignment horizontal="center" vertical="center" wrapText="1"/>
    </xf>
    <xf numFmtId="164" fontId="6" fillId="5" borderId="2" xfId="6" applyNumberFormat="1" applyFont="1" applyFill="1" applyAlignment="1" applyProtection="1">
      <alignment horizontal="center" vertical="top" shrinkToFit="1"/>
    </xf>
    <xf numFmtId="164" fontId="7" fillId="5" borderId="1" xfId="6" applyNumberFormat="1" applyFont="1" applyFill="1" applyBorder="1" applyAlignment="1" applyProtection="1">
      <alignment horizontal="center" vertical="top" shrinkToFit="1"/>
    </xf>
    <xf numFmtId="0" fontId="2" fillId="5" borderId="1" xfId="12" applyFill="1">
      <alignment horizontal="left" wrapText="1"/>
    </xf>
    <xf numFmtId="16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" fontId="7" fillId="0" borderId="2" xfId="6" applyNumberFormat="1" applyFont="1" applyFill="1" applyAlignment="1" applyProtection="1">
      <alignment horizontal="center" vertical="top" shrinkToFit="1"/>
    </xf>
    <xf numFmtId="4" fontId="6" fillId="0" borderId="2" xfId="6" applyNumberFormat="1" applyFont="1" applyFill="1" applyAlignment="1" applyProtection="1">
      <alignment horizontal="center" vertical="top" shrinkToFit="1"/>
    </xf>
    <xf numFmtId="4" fontId="7" fillId="0" borderId="8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8" fillId="0" borderId="1" xfId="1" applyNumberFormat="1" applyFont="1" applyAlignment="1" applyProtection="1">
      <alignment horizontal="center" vertical="top" wrapTex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>
      <pane ySplit="4" topLeftCell="A5" activePane="bottomLeft" state="frozen"/>
      <selection pane="bottomLeft" activeCell="M16" sqref="M16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1" customWidth="1"/>
    <col min="4" max="4" width="16.5703125" style="1" customWidth="1"/>
    <col min="5" max="5" width="13.7109375" style="39" customWidth="1"/>
    <col min="6" max="6" width="13.7109375" style="1" customWidth="1"/>
    <col min="7" max="7" width="15" style="1" customWidth="1"/>
    <col min="8" max="8" width="13.140625" style="39" customWidth="1"/>
    <col min="9" max="10" width="13.140625" style="1" customWidth="1"/>
    <col min="11" max="11" width="13.140625" style="39" customWidth="1"/>
    <col min="12" max="13" width="13.140625" style="1" customWidth="1"/>
    <col min="14" max="16384" width="9.140625" style="1"/>
  </cols>
  <sheetData>
    <row r="1" spans="1:13" ht="33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customHeigh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2"/>
      <c r="M2" s="2"/>
    </row>
    <row r="3" spans="1:13" ht="12" customHeight="1">
      <c r="A3" s="7"/>
      <c r="B3" s="7"/>
      <c r="C3" s="6"/>
      <c r="D3" s="6"/>
      <c r="E3" s="33"/>
      <c r="F3" s="6"/>
      <c r="G3" s="6"/>
      <c r="H3" s="33"/>
      <c r="I3" s="6"/>
      <c r="J3" s="6"/>
      <c r="L3" s="6"/>
      <c r="M3" s="14" t="s">
        <v>40</v>
      </c>
    </row>
    <row r="4" spans="1:13" ht="49.5" customHeight="1">
      <c r="A4" s="18" t="s">
        <v>48</v>
      </c>
      <c r="B4" s="18" t="s">
        <v>24</v>
      </c>
      <c r="C4" s="5" t="s">
        <v>59</v>
      </c>
      <c r="D4" s="5" t="s">
        <v>60</v>
      </c>
      <c r="E4" s="20" t="s">
        <v>41</v>
      </c>
      <c r="F4" s="5" t="s">
        <v>63</v>
      </c>
      <c r="G4" s="5" t="s">
        <v>64</v>
      </c>
      <c r="H4" s="20" t="s">
        <v>61</v>
      </c>
      <c r="I4" s="5" t="s">
        <v>65</v>
      </c>
      <c r="J4" s="5" t="s">
        <v>66</v>
      </c>
      <c r="K4" s="20" t="s">
        <v>62</v>
      </c>
      <c r="L4" s="5" t="s">
        <v>67</v>
      </c>
      <c r="M4" s="5" t="s">
        <v>68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34">
        <v>5</v>
      </c>
      <c r="F5" s="4" t="s">
        <v>42</v>
      </c>
      <c r="G5" s="21" t="s">
        <v>43</v>
      </c>
      <c r="H5" s="34">
        <v>8</v>
      </c>
      <c r="I5" s="4" t="s">
        <v>44</v>
      </c>
      <c r="J5" s="4" t="s">
        <v>45</v>
      </c>
      <c r="K5" s="34">
        <v>11</v>
      </c>
      <c r="L5" s="4" t="s">
        <v>46</v>
      </c>
      <c r="M5" s="4" t="s">
        <v>47</v>
      </c>
    </row>
    <row r="6" spans="1:13">
      <c r="A6" s="12" t="s">
        <v>50</v>
      </c>
      <c r="B6" s="15" t="s">
        <v>0</v>
      </c>
      <c r="C6" s="40">
        <f>C7+C8+C9+C10+C11+C12</f>
        <v>3636208.3600000003</v>
      </c>
      <c r="D6" s="40">
        <f t="shared" ref="D6:E6" si="0">D7+D8+D9+D10+D11+D12</f>
        <v>3747977.6199999996</v>
      </c>
      <c r="E6" s="40">
        <f t="shared" si="0"/>
        <v>3624044.1</v>
      </c>
      <c r="F6" s="28">
        <f t="shared" ref="F6:F29" si="1">E6/C6</f>
        <v>0.99665468565173199</v>
      </c>
      <c r="G6" s="28">
        <f t="shared" ref="G6:G27" si="2">E6/D6</f>
        <v>0.9669332283793094</v>
      </c>
      <c r="H6" s="40">
        <f>H7+H8+H9+H10+H11+H12</f>
        <v>3632745.1</v>
      </c>
      <c r="I6" s="28">
        <f>H6/C6</f>
        <v>0.99904756282998031</v>
      </c>
      <c r="J6" s="28">
        <f>H6/D6</f>
        <v>0.96925474704408732</v>
      </c>
      <c r="K6" s="40">
        <f>K7+K8+K9+K10+K11+K12</f>
        <v>3629243.1</v>
      </c>
      <c r="L6" s="28">
        <f>K6/C6</f>
        <v>0.99808447170502623</v>
      </c>
      <c r="M6" s="28">
        <f>K6/D6</f>
        <v>0.96832037647012426</v>
      </c>
    </row>
    <row r="7" spans="1:13" s="25" customFormat="1" ht="32.25" customHeight="1" outlineLevel="1">
      <c r="A7" s="9" t="s">
        <v>49</v>
      </c>
      <c r="B7" s="16" t="s">
        <v>1</v>
      </c>
      <c r="C7" s="41">
        <v>631012.82999999996</v>
      </c>
      <c r="D7" s="11">
        <v>641589.04</v>
      </c>
      <c r="E7" s="35">
        <v>668537.11</v>
      </c>
      <c r="F7" s="29">
        <f t="shared" si="1"/>
        <v>1.0594667465002257</v>
      </c>
      <c r="G7" s="29">
        <f t="shared" si="2"/>
        <v>1.0420020734768161</v>
      </c>
      <c r="H7" s="35">
        <v>668537.11</v>
      </c>
      <c r="I7" s="29">
        <f t="shared" ref="I7:I29" si="3">H7/C7</f>
        <v>1.0594667465002257</v>
      </c>
      <c r="J7" s="29">
        <f t="shared" ref="J7:J27" si="4">H7/D7</f>
        <v>1.0420020734768161</v>
      </c>
      <c r="K7" s="35">
        <v>668537.11</v>
      </c>
      <c r="L7" s="29">
        <f t="shared" ref="L7:L29" si="5">K7/C7</f>
        <v>1.0594667465002257</v>
      </c>
      <c r="M7" s="29">
        <f t="shared" ref="M7:M27" si="6">K7/D7</f>
        <v>1.0420020734768161</v>
      </c>
    </row>
    <row r="8" spans="1:13" s="25" customFormat="1" ht="38.25" outlineLevel="1">
      <c r="A8" s="9" t="s">
        <v>51</v>
      </c>
      <c r="B8" s="16" t="s">
        <v>2</v>
      </c>
      <c r="C8" s="41">
        <v>2641235.85</v>
      </c>
      <c r="D8" s="11">
        <v>2693327.84</v>
      </c>
      <c r="E8" s="35">
        <v>2751038.49</v>
      </c>
      <c r="F8" s="29">
        <f t="shared" si="1"/>
        <v>1.0415724479886945</v>
      </c>
      <c r="G8" s="29">
        <f t="shared" si="2"/>
        <v>1.0214272652377887</v>
      </c>
      <c r="H8" s="35">
        <v>2751038.49</v>
      </c>
      <c r="I8" s="29">
        <f t="shared" si="3"/>
        <v>1.0415724479886945</v>
      </c>
      <c r="J8" s="29">
        <f t="shared" si="4"/>
        <v>1.0214272652377887</v>
      </c>
      <c r="K8" s="35">
        <v>2751038.49</v>
      </c>
      <c r="L8" s="29">
        <f t="shared" si="5"/>
        <v>1.0415724479886945</v>
      </c>
      <c r="M8" s="29">
        <f t="shared" si="6"/>
        <v>1.0214272652377887</v>
      </c>
    </row>
    <row r="9" spans="1:13" s="25" customFormat="1" outlineLevel="1">
      <c r="A9" s="9" t="s">
        <v>52</v>
      </c>
      <c r="B9" s="16" t="s">
        <v>3</v>
      </c>
      <c r="C9" s="41">
        <v>409.2</v>
      </c>
      <c r="D9" s="11">
        <v>748</v>
      </c>
      <c r="E9" s="35">
        <v>801</v>
      </c>
      <c r="F9" s="29">
        <f t="shared" si="1"/>
        <v>1.9574780058651027</v>
      </c>
      <c r="G9" s="29">
        <f t="shared" si="2"/>
        <v>1.070855614973262</v>
      </c>
      <c r="H9" s="35">
        <v>3502</v>
      </c>
      <c r="I9" s="29">
        <f t="shared" si="3"/>
        <v>8.5581622678396876</v>
      </c>
      <c r="J9" s="29">
        <f t="shared" si="4"/>
        <v>4.6818181818181817</v>
      </c>
      <c r="K9" s="35">
        <v>0</v>
      </c>
      <c r="L9" s="29">
        <f t="shared" si="5"/>
        <v>0</v>
      </c>
      <c r="M9" s="29">
        <f t="shared" si="6"/>
        <v>0</v>
      </c>
    </row>
    <row r="10" spans="1:13" s="25" customFormat="1" outlineLevel="1">
      <c r="A10" s="9" t="s">
        <v>53</v>
      </c>
      <c r="B10" s="16" t="s">
        <v>4</v>
      </c>
      <c r="C10" s="11">
        <v>0</v>
      </c>
      <c r="D10" s="11">
        <v>208677.42</v>
      </c>
      <c r="E10" s="35">
        <v>0</v>
      </c>
      <c r="F10" s="29" t="s">
        <v>70</v>
      </c>
      <c r="G10" s="29">
        <f t="shared" si="2"/>
        <v>0</v>
      </c>
      <c r="H10" s="35">
        <v>0</v>
      </c>
      <c r="I10" s="29" t="s">
        <v>70</v>
      </c>
      <c r="J10" s="29">
        <f t="shared" si="4"/>
        <v>0</v>
      </c>
      <c r="K10" s="35">
        <v>0</v>
      </c>
      <c r="L10" s="29" t="s">
        <v>70</v>
      </c>
      <c r="M10" s="29">
        <f t="shared" si="6"/>
        <v>0</v>
      </c>
    </row>
    <row r="11" spans="1:13" s="25" customFormat="1" outlineLevel="1">
      <c r="A11" s="9" t="s">
        <v>54</v>
      </c>
      <c r="B11" s="16" t="s">
        <v>5</v>
      </c>
      <c r="C11" s="11">
        <v>0</v>
      </c>
      <c r="D11" s="11">
        <v>0</v>
      </c>
      <c r="E11" s="35">
        <v>10000</v>
      </c>
      <c r="F11" s="29" t="s">
        <v>70</v>
      </c>
      <c r="G11" s="29" t="s">
        <v>70</v>
      </c>
      <c r="H11" s="35">
        <v>10000</v>
      </c>
      <c r="I11" s="29" t="s">
        <v>70</v>
      </c>
      <c r="J11" s="29" t="s">
        <v>70</v>
      </c>
      <c r="K11" s="35">
        <v>10000</v>
      </c>
      <c r="L11" s="29" t="s">
        <v>70</v>
      </c>
      <c r="M11" s="29" t="s">
        <v>70</v>
      </c>
    </row>
    <row r="12" spans="1:13" s="25" customFormat="1" outlineLevel="1">
      <c r="A12" s="9" t="s">
        <v>55</v>
      </c>
      <c r="B12" s="16" t="s">
        <v>6</v>
      </c>
      <c r="C12" s="11">
        <v>363550.48</v>
      </c>
      <c r="D12" s="11">
        <v>203635.32</v>
      </c>
      <c r="E12" s="35">
        <v>193667.5</v>
      </c>
      <c r="F12" s="29">
        <f t="shared" si="1"/>
        <v>0.53271144078808541</v>
      </c>
      <c r="G12" s="29">
        <f t="shared" si="2"/>
        <v>0.95105063306306581</v>
      </c>
      <c r="H12" s="35">
        <v>199667.5</v>
      </c>
      <c r="I12" s="29">
        <f t="shared" si="3"/>
        <v>0.54921533867868921</v>
      </c>
      <c r="J12" s="29">
        <f t="shared" si="4"/>
        <v>0.98051506978258973</v>
      </c>
      <c r="K12" s="35">
        <v>199667.5</v>
      </c>
      <c r="L12" s="29">
        <f t="shared" si="5"/>
        <v>0.54921533867868921</v>
      </c>
      <c r="M12" s="29">
        <f t="shared" si="6"/>
        <v>0.98051506978258973</v>
      </c>
    </row>
    <row r="13" spans="1:13">
      <c r="A13" s="12" t="s">
        <v>56</v>
      </c>
      <c r="B13" s="15" t="s">
        <v>7</v>
      </c>
      <c r="C13" s="13">
        <f>C14</f>
        <v>80220</v>
      </c>
      <c r="D13" s="13">
        <f t="shared" ref="D13:E13" si="7">D14</f>
        <v>81000</v>
      </c>
      <c r="E13" s="13">
        <f t="shared" si="7"/>
        <v>82000</v>
      </c>
      <c r="F13" s="28">
        <f t="shared" si="1"/>
        <v>1.0221889803041635</v>
      </c>
      <c r="G13" s="28">
        <f t="shared" si="2"/>
        <v>1.0123456790123457</v>
      </c>
      <c r="H13" s="13">
        <f>H14</f>
        <v>85900</v>
      </c>
      <c r="I13" s="28">
        <f t="shared" si="3"/>
        <v>1.0708052854649712</v>
      </c>
      <c r="J13" s="28">
        <f t="shared" si="4"/>
        <v>1.0604938271604938</v>
      </c>
      <c r="K13" s="13">
        <f>K14</f>
        <v>0</v>
      </c>
      <c r="L13" s="28">
        <f t="shared" si="5"/>
        <v>0</v>
      </c>
      <c r="M13" s="28">
        <f t="shared" si="6"/>
        <v>0</v>
      </c>
    </row>
    <row r="14" spans="1:13" s="25" customFormat="1" outlineLevel="1">
      <c r="A14" s="9" t="s">
        <v>57</v>
      </c>
      <c r="B14" s="16" t="s">
        <v>8</v>
      </c>
      <c r="C14" s="11">
        <v>80220</v>
      </c>
      <c r="D14" s="11">
        <v>81000</v>
      </c>
      <c r="E14" s="35">
        <v>82000</v>
      </c>
      <c r="F14" s="29">
        <f t="shared" si="1"/>
        <v>1.0221889803041635</v>
      </c>
      <c r="G14" s="29">
        <f t="shared" si="2"/>
        <v>1.0123456790123457</v>
      </c>
      <c r="H14" s="35">
        <v>85900</v>
      </c>
      <c r="I14" s="29">
        <f t="shared" si="3"/>
        <v>1.0708052854649712</v>
      </c>
      <c r="J14" s="29">
        <f t="shared" si="4"/>
        <v>1.0604938271604938</v>
      </c>
      <c r="K14" s="35">
        <v>0</v>
      </c>
      <c r="L14" s="29">
        <f t="shared" si="5"/>
        <v>0</v>
      </c>
      <c r="M14" s="29">
        <f t="shared" si="6"/>
        <v>0</v>
      </c>
    </row>
    <row r="15" spans="1:13" ht="25.5">
      <c r="A15" s="12" t="s">
        <v>25</v>
      </c>
      <c r="B15" s="15" t="s">
        <v>9</v>
      </c>
      <c r="C15" s="31">
        <f>C16</f>
        <v>226680</v>
      </c>
      <c r="D15" s="31">
        <f t="shared" ref="D15:E15" si="8">D16</f>
        <v>104620</v>
      </c>
      <c r="E15" s="31">
        <f t="shared" si="8"/>
        <v>67620</v>
      </c>
      <c r="F15" s="28">
        <f t="shared" si="1"/>
        <v>0.29830598200105873</v>
      </c>
      <c r="G15" s="28">
        <f t="shared" si="2"/>
        <v>0.64633913209711336</v>
      </c>
      <c r="H15" s="31">
        <f>H16</f>
        <v>67620</v>
      </c>
      <c r="I15" s="28">
        <f t="shared" si="3"/>
        <v>0.29830598200105873</v>
      </c>
      <c r="J15" s="28">
        <f t="shared" si="4"/>
        <v>0.64633913209711336</v>
      </c>
      <c r="K15" s="31">
        <f>K16</f>
        <v>67620</v>
      </c>
      <c r="L15" s="28">
        <f t="shared" si="5"/>
        <v>0.29830598200105873</v>
      </c>
      <c r="M15" s="28">
        <f t="shared" si="6"/>
        <v>0.64633913209711336</v>
      </c>
    </row>
    <row r="16" spans="1:13" outlineLevel="1">
      <c r="A16" s="9" t="s">
        <v>26</v>
      </c>
      <c r="B16" s="16" t="s">
        <v>10</v>
      </c>
      <c r="C16" s="11">
        <v>226680</v>
      </c>
      <c r="D16" s="11">
        <v>104620</v>
      </c>
      <c r="E16" s="35">
        <v>67620</v>
      </c>
      <c r="F16" s="29">
        <f t="shared" si="1"/>
        <v>0.29830598200105873</v>
      </c>
      <c r="G16" s="29">
        <f t="shared" si="2"/>
        <v>0.64633913209711336</v>
      </c>
      <c r="H16" s="35">
        <v>67620</v>
      </c>
      <c r="I16" s="29">
        <f t="shared" si="3"/>
        <v>0.29830598200105873</v>
      </c>
      <c r="J16" s="29">
        <f t="shared" si="4"/>
        <v>0.64633913209711336</v>
      </c>
      <c r="K16" s="35">
        <v>67620</v>
      </c>
      <c r="L16" s="29">
        <f t="shared" si="5"/>
        <v>0.29830598200105873</v>
      </c>
      <c r="M16" s="29">
        <f t="shared" si="6"/>
        <v>0.64633913209711336</v>
      </c>
    </row>
    <row r="17" spans="1:13">
      <c r="A17" s="12" t="s">
        <v>27</v>
      </c>
      <c r="B17" s="15" t="s">
        <v>11</v>
      </c>
      <c r="C17" s="13">
        <f>C18</f>
        <v>838665</v>
      </c>
      <c r="D17" s="13">
        <f t="shared" ref="D17:E17" si="9">D18</f>
        <v>375786.18</v>
      </c>
      <c r="E17" s="13">
        <f t="shared" si="9"/>
        <v>0</v>
      </c>
      <c r="F17" s="28">
        <f t="shared" si="1"/>
        <v>0</v>
      </c>
      <c r="G17" s="28">
        <f t="shared" si="2"/>
        <v>0</v>
      </c>
      <c r="H17" s="13">
        <f>H18</f>
        <v>0</v>
      </c>
      <c r="I17" s="28">
        <f t="shared" si="3"/>
        <v>0</v>
      </c>
      <c r="J17" s="28">
        <f t="shared" si="4"/>
        <v>0</v>
      </c>
      <c r="K17" s="13">
        <f>K18</f>
        <v>0</v>
      </c>
      <c r="L17" s="28">
        <f t="shared" si="5"/>
        <v>0</v>
      </c>
      <c r="M17" s="28">
        <f t="shared" si="6"/>
        <v>0</v>
      </c>
    </row>
    <row r="18" spans="1:13" outlineLevel="1">
      <c r="A18" s="9" t="s">
        <v>28</v>
      </c>
      <c r="B18" s="16" t="s">
        <v>12</v>
      </c>
      <c r="C18" s="11">
        <v>838665</v>
      </c>
      <c r="D18" s="11">
        <v>375786.18</v>
      </c>
      <c r="E18" s="35">
        <v>0</v>
      </c>
      <c r="F18" s="29">
        <f t="shared" si="1"/>
        <v>0</v>
      </c>
      <c r="G18" s="29">
        <f t="shared" si="2"/>
        <v>0</v>
      </c>
      <c r="H18" s="35">
        <v>0</v>
      </c>
      <c r="I18" s="29">
        <f t="shared" si="3"/>
        <v>0</v>
      </c>
      <c r="J18" s="29">
        <f t="shared" si="4"/>
        <v>0</v>
      </c>
      <c r="K18" s="35">
        <v>0</v>
      </c>
      <c r="L18" s="29">
        <f t="shared" si="5"/>
        <v>0</v>
      </c>
      <c r="M18" s="29">
        <f t="shared" si="6"/>
        <v>0</v>
      </c>
    </row>
    <row r="19" spans="1:13">
      <c r="A19" s="12" t="s">
        <v>29</v>
      </c>
      <c r="B19" s="15" t="s">
        <v>13</v>
      </c>
      <c r="C19" s="13">
        <f>C20+C21</f>
        <v>1442751.23</v>
      </c>
      <c r="D19" s="13">
        <f t="shared" ref="D19:E19" si="10">D20+D21</f>
        <v>1150521.5</v>
      </c>
      <c r="E19" s="13">
        <f t="shared" si="10"/>
        <v>551310</v>
      </c>
      <c r="F19" s="28">
        <f t="shared" si="1"/>
        <v>0.38212408940382603</v>
      </c>
      <c r="G19" s="28">
        <f t="shared" si="2"/>
        <v>0.4791827010620836</v>
      </c>
      <c r="H19" s="13">
        <f>H20+H21</f>
        <v>532530</v>
      </c>
      <c r="I19" s="28">
        <f t="shared" si="3"/>
        <v>0.36910729232232226</v>
      </c>
      <c r="J19" s="28">
        <f t="shared" si="4"/>
        <v>0.46285966841992959</v>
      </c>
      <c r="K19" s="13">
        <f>K20+K21</f>
        <v>392030</v>
      </c>
      <c r="L19" s="28">
        <f t="shared" si="5"/>
        <v>0.27172390627592813</v>
      </c>
      <c r="M19" s="28">
        <f t="shared" si="6"/>
        <v>0.34074113347729701</v>
      </c>
    </row>
    <row r="20" spans="1:13" outlineLevel="1">
      <c r="A20" s="9" t="s">
        <v>30</v>
      </c>
      <c r="B20" s="17" t="s">
        <v>14</v>
      </c>
      <c r="C20" s="11">
        <v>229680</v>
      </c>
      <c r="D20" s="11">
        <v>228228</v>
      </c>
      <c r="E20" s="35">
        <v>0</v>
      </c>
      <c r="F20" s="29">
        <f t="shared" si="1"/>
        <v>0</v>
      </c>
      <c r="G20" s="29">
        <f t="shared" si="2"/>
        <v>0</v>
      </c>
      <c r="H20" s="35">
        <v>0</v>
      </c>
      <c r="I20" s="29">
        <f t="shared" si="3"/>
        <v>0</v>
      </c>
      <c r="J20" s="29">
        <f t="shared" si="4"/>
        <v>0</v>
      </c>
      <c r="K20" s="35">
        <v>0</v>
      </c>
      <c r="L20" s="29">
        <f t="shared" si="5"/>
        <v>0</v>
      </c>
      <c r="M20" s="29">
        <f t="shared" si="6"/>
        <v>0</v>
      </c>
    </row>
    <row r="21" spans="1:13" outlineLevel="1">
      <c r="A21" s="9" t="s">
        <v>31</v>
      </c>
      <c r="B21" s="17" t="s">
        <v>15</v>
      </c>
      <c r="C21" s="11">
        <v>1213071.23</v>
      </c>
      <c r="D21" s="11">
        <v>922293.5</v>
      </c>
      <c r="E21" s="35">
        <v>551310</v>
      </c>
      <c r="F21" s="29">
        <f t="shared" si="1"/>
        <v>0.45447454886882449</v>
      </c>
      <c r="G21" s="29">
        <f t="shared" si="2"/>
        <v>0.59775982374374315</v>
      </c>
      <c r="H21" s="35">
        <v>532530</v>
      </c>
      <c r="I21" s="29">
        <f t="shared" si="3"/>
        <v>0.43899318261797371</v>
      </c>
      <c r="J21" s="29">
        <f t="shared" si="4"/>
        <v>0.57739754210563121</v>
      </c>
      <c r="K21" s="35">
        <v>392030</v>
      </c>
      <c r="L21" s="29">
        <f t="shared" si="5"/>
        <v>0.32317145960175808</v>
      </c>
      <c r="M21" s="29">
        <f t="shared" si="6"/>
        <v>0.42505991856171599</v>
      </c>
    </row>
    <row r="22" spans="1:13">
      <c r="A22" s="12" t="s">
        <v>32</v>
      </c>
      <c r="B22" s="15" t="s">
        <v>16</v>
      </c>
      <c r="C22" s="13">
        <f>C23</f>
        <v>0</v>
      </c>
      <c r="D22" s="13">
        <f t="shared" ref="D22:E22" si="11">D23</f>
        <v>0</v>
      </c>
      <c r="E22" s="13">
        <f t="shared" si="11"/>
        <v>7500</v>
      </c>
      <c r="F22" s="28" t="s">
        <v>70</v>
      </c>
      <c r="G22" s="28" t="s">
        <v>70</v>
      </c>
      <c r="H22" s="13">
        <f>H23</f>
        <v>5000</v>
      </c>
      <c r="I22" s="28" t="s">
        <v>70</v>
      </c>
      <c r="J22" s="28" t="s">
        <v>70</v>
      </c>
      <c r="K22" s="13">
        <f>K23</f>
        <v>0</v>
      </c>
      <c r="L22" s="28" t="s">
        <v>70</v>
      </c>
      <c r="M22" s="28" t="s">
        <v>71</v>
      </c>
    </row>
    <row r="23" spans="1:13" ht="25.5" outlineLevel="1">
      <c r="A23" s="9" t="s">
        <v>33</v>
      </c>
      <c r="B23" s="16" t="s">
        <v>17</v>
      </c>
      <c r="C23" s="11">
        <v>0</v>
      </c>
      <c r="D23" s="11">
        <v>0</v>
      </c>
      <c r="E23" s="35">
        <v>7500</v>
      </c>
      <c r="F23" s="29" t="s">
        <v>70</v>
      </c>
      <c r="G23" s="29" t="s">
        <v>70</v>
      </c>
      <c r="H23" s="35">
        <v>5000</v>
      </c>
      <c r="I23" s="29" t="s">
        <v>70</v>
      </c>
      <c r="J23" s="29" t="s">
        <v>70</v>
      </c>
      <c r="K23" s="35">
        <v>0</v>
      </c>
      <c r="L23" s="29" t="s">
        <v>71</v>
      </c>
      <c r="M23" s="29" t="s">
        <v>70</v>
      </c>
    </row>
    <row r="24" spans="1:13">
      <c r="A24" s="12" t="s">
        <v>34</v>
      </c>
      <c r="B24" s="15" t="s">
        <v>18</v>
      </c>
      <c r="C24" s="13">
        <f>C25</f>
        <v>1757537.45</v>
      </c>
      <c r="D24" s="13">
        <f t="shared" ref="D24:E24" si="12">D25</f>
        <v>1655766.49</v>
      </c>
      <c r="E24" s="13">
        <f t="shared" si="12"/>
        <v>1626778.9</v>
      </c>
      <c r="F24" s="28">
        <f t="shared" si="1"/>
        <v>0.92560127239393952</v>
      </c>
      <c r="G24" s="28">
        <f t="shared" si="2"/>
        <v>0.98249294802433151</v>
      </c>
      <c r="H24" s="13">
        <f>H25</f>
        <v>996706.9</v>
      </c>
      <c r="I24" s="28">
        <f t="shared" si="3"/>
        <v>0.56710421732407468</v>
      </c>
      <c r="J24" s="28">
        <f t="shared" si="4"/>
        <v>0.60196102893711778</v>
      </c>
      <c r="K24" s="13">
        <f>K25</f>
        <v>1003806.9</v>
      </c>
      <c r="L24" s="28">
        <f t="shared" si="5"/>
        <v>0.571143960545478</v>
      </c>
      <c r="M24" s="28">
        <f t="shared" si="6"/>
        <v>0.60624907320113719</v>
      </c>
    </row>
    <row r="25" spans="1:13" outlineLevel="1">
      <c r="A25" s="9" t="s">
        <v>35</v>
      </c>
      <c r="B25" s="16" t="s">
        <v>19</v>
      </c>
      <c r="C25" s="11">
        <v>1757537.45</v>
      </c>
      <c r="D25" s="41">
        <v>1655766.49</v>
      </c>
      <c r="E25" s="35">
        <v>1626778.9</v>
      </c>
      <c r="F25" s="29">
        <f t="shared" si="1"/>
        <v>0.92560127239393952</v>
      </c>
      <c r="G25" s="29">
        <f t="shared" si="2"/>
        <v>0.98249294802433151</v>
      </c>
      <c r="H25" s="35">
        <v>996706.9</v>
      </c>
      <c r="I25" s="29">
        <f t="shared" si="3"/>
        <v>0.56710421732407468</v>
      </c>
      <c r="J25" s="29">
        <f t="shared" si="4"/>
        <v>0.60196102893711778</v>
      </c>
      <c r="K25" s="35">
        <v>1003806.9</v>
      </c>
      <c r="L25" s="29">
        <f t="shared" si="5"/>
        <v>0.571143960545478</v>
      </c>
      <c r="M25" s="29">
        <f t="shared" si="6"/>
        <v>0.60624907320113719</v>
      </c>
    </row>
    <row r="26" spans="1:13">
      <c r="A26" s="12" t="s">
        <v>36</v>
      </c>
      <c r="B26" s="15" t="s">
        <v>20</v>
      </c>
      <c r="C26" s="13">
        <f>C27</f>
        <v>299286.86</v>
      </c>
      <c r="D26" s="13">
        <f t="shared" ref="D26:E26" si="13">D27</f>
        <v>310000</v>
      </c>
      <c r="E26" s="13">
        <f t="shared" si="13"/>
        <v>320000</v>
      </c>
      <c r="F26" s="28">
        <f t="shared" si="1"/>
        <v>1.0692083173982312</v>
      </c>
      <c r="G26" s="28">
        <f t="shared" si="2"/>
        <v>1.032258064516129</v>
      </c>
      <c r="H26" s="13">
        <f>H27</f>
        <v>320000</v>
      </c>
      <c r="I26" s="28">
        <f t="shared" si="3"/>
        <v>1.0692083173982312</v>
      </c>
      <c r="J26" s="28">
        <f t="shared" si="4"/>
        <v>1.032258064516129</v>
      </c>
      <c r="K26" s="13">
        <f>K27</f>
        <v>320000</v>
      </c>
      <c r="L26" s="28">
        <f t="shared" si="5"/>
        <v>1.0692083173982312</v>
      </c>
      <c r="M26" s="28">
        <f t="shared" si="6"/>
        <v>1.032258064516129</v>
      </c>
    </row>
    <row r="27" spans="1:13" outlineLevel="1">
      <c r="A27" s="9" t="s">
        <v>37</v>
      </c>
      <c r="B27" s="16" t="s">
        <v>21</v>
      </c>
      <c r="C27" s="11">
        <v>299286.86</v>
      </c>
      <c r="D27" s="11">
        <v>310000</v>
      </c>
      <c r="E27" s="35">
        <v>320000</v>
      </c>
      <c r="F27" s="29">
        <f t="shared" si="1"/>
        <v>1.0692083173982312</v>
      </c>
      <c r="G27" s="29">
        <f t="shared" si="2"/>
        <v>1.032258064516129</v>
      </c>
      <c r="H27" s="35">
        <v>320000</v>
      </c>
      <c r="I27" s="29">
        <f t="shared" si="3"/>
        <v>1.0692083173982312</v>
      </c>
      <c r="J27" s="29">
        <f t="shared" si="4"/>
        <v>1.032258064516129</v>
      </c>
      <c r="K27" s="35">
        <v>320000</v>
      </c>
      <c r="L27" s="29">
        <f t="shared" si="5"/>
        <v>1.0692083173982312</v>
      </c>
      <c r="M27" s="29">
        <f t="shared" si="6"/>
        <v>1.032258064516129</v>
      </c>
    </row>
    <row r="28" spans="1:13">
      <c r="A28" s="12" t="s">
        <v>38</v>
      </c>
      <c r="B28" s="15" t="s">
        <v>22</v>
      </c>
      <c r="C28" s="13">
        <f>C29</f>
        <v>16950</v>
      </c>
      <c r="D28" s="13">
        <f t="shared" ref="D28:E28" si="14">D29</f>
        <v>0</v>
      </c>
      <c r="E28" s="13">
        <f t="shared" si="14"/>
        <v>0</v>
      </c>
      <c r="F28" s="28">
        <f t="shared" si="1"/>
        <v>0</v>
      </c>
      <c r="G28" s="28" t="s">
        <v>70</v>
      </c>
      <c r="H28" s="13">
        <f>H29</f>
        <v>10000</v>
      </c>
      <c r="I28" s="28">
        <f t="shared" si="3"/>
        <v>0.58997050147492625</v>
      </c>
      <c r="J28" s="28" t="s">
        <v>70</v>
      </c>
      <c r="K28" s="13">
        <f>K29</f>
        <v>10000</v>
      </c>
      <c r="L28" s="28">
        <f t="shared" si="5"/>
        <v>0.58997050147492625</v>
      </c>
      <c r="M28" s="28" t="s">
        <v>70</v>
      </c>
    </row>
    <row r="29" spans="1:13" outlineLevel="1">
      <c r="A29" s="9" t="s">
        <v>39</v>
      </c>
      <c r="B29" s="16" t="s">
        <v>23</v>
      </c>
      <c r="C29" s="11">
        <v>16950</v>
      </c>
      <c r="D29" s="11">
        <v>0</v>
      </c>
      <c r="E29" s="35">
        <v>0</v>
      </c>
      <c r="F29" s="29">
        <f t="shared" si="1"/>
        <v>0</v>
      </c>
      <c r="G29" s="29" t="s">
        <v>70</v>
      </c>
      <c r="H29" s="35">
        <v>10000</v>
      </c>
      <c r="I29" s="29">
        <f t="shared" si="3"/>
        <v>0.58997050147492625</v>
      </c>
      <c r="J29" s="29" t="s">
        <v>70</v>
      </c>
      <c r="K29" s="35">
        <v>10000</v>
      </c>
      <c r="L29" s="29">
        <f t="shared" si="5"/>
        <v>0.58997050147492625</v>
      </c>
      <c r="M29" s="29" t="s">
        <v>70</v>
      </c>
    </row>
    <row r="30" spans="1:13" ht="12.75" customHeight="1">
      <c r="A30" s="45" t="s">
        <v>58</v>
      </c>
      <c r="B30" s="45"/>
      <c r="C30" s="42">
        <f>C6+C13+C15+C17+C19+C22+C24+C26+C28</f>
        <v>8298298.9000000004</v>
      </c>
      <c r="D30" s="42">
        <f t="shared" ref="D30:E30" si="15">D6+D13+D15+D17+D19+D22+D24+D26+D28</f>
        <v>7425671.79</v>
      </c>
      <c r="E30" s="42">
        <f t="shared" si="15"/>
        <v>6279253</v>
      </c>
      <c r="F30" s="28">
        <f t="shared" ref="F30" si="16">E30/C30</f>
        <v>0.75669159133325503</v>
      </c>
      <c r="G30" s="30">
        <f t="shared" ref="G30" si="17">E30/D30</f>
        <v>0.8456141312973382</v>
      </c>
      <c r="H30" s="42">
        <f>H6+H13+H15+H17+H19+H22+H24+H26+H28</f>
        <v>5650502</v>
      </c>
      <c r="I30" s="28">
        <f t="shared" ref="I30" si="18">H30/C30</f>
        <v>0.68092292987903824</v>
      </c>
      <c r="J30" s="30">
        <f t="shared" ref="J30" si="19">H30/D30</f>
        <v>0.7609415228409927</v>
      </c>
      <c r="K30" s="42">
        <f>K6+K13+K15+K17+K19+K22+K24+K26+K28</f>
        <v>5422700</v>
      </c>
      <c r="L30" s="28">
        <f t="shared" ref="L30" si="20">K30/C30</f>
        <v>0.65347127951729955</v>
      </c>
      <c r="M30" s="32">
        <f t="shared" ref="M30" si="21">K30/D30</f>
        <v>0.73026389441324879</v>
      </c>
    </row>
    <row r="31" spans="1:13">
      <c r="A31" s="23"/>
      <c r="B31" s="23"/>
      <c r="C31" s="24"/>
      <c r="D31" s="26"/>
      <c r="E31" s="36"/>
      <c r="F31" s="27"/>
      <c r="G31" s="27"/>
      <c r="H31" s="36"/>
      <c r="I31" s="27"/>
      <c r="J31" s="27"/>
      <c r="K31" s="36"/>
      <c r="L31" s="26"/>
      <c r="M31" s="3"/>
    </row>
    <row r="32" spans="1:13">
      <c r="C32" s="22"/>
      <c r="D32" s="19"/>
      <c r="E32" s="37"/>
      <c r="F32" s="24"/>
      <c r="G32" s="24"/>
      <c r="H32" s="37"/>
      <c r="I32" s="24"/>
      <c r="J32" s="24"/>
      <c r="K32" s="37"/>
      <c r="L32" s="19"/>
      <c r="M32" s="19"/>
    </row>
    <row r="33" spans="5:11">
      <c r="E33" s="38"/>
      <c r="F33" s="19"/>
      <c r="G33" s="19"/>
      <c r="H33" s="38"/>
      <c r="I33" s="19"/>
      <c r="J33" s="19"/>
      <c r="K33" s="38"/>
    </row>
  </sheetData>
  <mergeCells count="3">
    <mergeCell ref="A2:K2"/>
    <mergeCell ref="A30:B30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Любовь</cp:lastModifiedBy>
  <cp:lastPrinted>2019-11-01T12:22:20Z</cp:lastPrinted>
  <dcterms:created xsi:type="dcterms:W3CDTF">2018-10-31T12:49:20Z</dcterms:created>
  <dcterms:modified xsi:type="dcterms:W3CDTF">2020-12-09T10:39:20Z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