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<sst xmlns="http://schemas.openxmlformats.org/spreadsheetml/2006/main" count="76" uniqueCount="68">
  <si>
    <t>НАЛОГОВЫЕ И НЕНАЛОГОВЫЕ ДОХОДЫ</t>
  </si>
  <si>
    <t>Налог на доходы физических лиц</t>
  </si>
  <si>
    <t>Наименование</t>
  </si>
  <si>
    <t>Код доходов</t>
  </si>
  <si>
    <t>Х</t>
  </si>
  <si>
    <t>000 1 00 00000 00 0000 000</t>
  </si>
  <si>
    <t xml:space="preserve">Доходы областного бюджета по видам доходов на 2019 год и плановый период 2020 и 2021 годов </t>
  </si>
  <si>
    <t>БЕЗВОЗМЕЗДНЫЕ ПОСТУПЛЕНИЯ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</si>
  <si>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</si>
  <si>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</si>
  <si>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</si>
  <si>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</si>
  <si>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Иные безвозмездные поступления</t>
  </si>
  <si>
    <t>000 2 00 00000 00 0000 000</t>
  </si>
  <si>
    <t>000 2 02 10000 00 0000 151</t>
  </si>
  <si>
    <t>000 2 02 20000 00 0000 151</t>
  </si>
  <si>
    <t>000 2 02 30000 00 0000 151</t>
  </si>
  <si>
    <t>000 2 02 40000 00 0000 151</t>
  </si>
  <si>
    <t>ИТОГО:</t>
  </si>
  <si>
    <t>6=5/3</t>
  </si>
  <si>
    <t>7=5/4</t>
  </si>
  <si>
    <t>9=8/3</t>
  </si>
  <si>
    <t>10=8/4</t>
  </si>
  <si>
    <t>12=11/3</t>
  </si>
  <si>
    <t>13=11/4</t>
  </si>
  <si>
    <t>(тыс.руб.)</t>
  </si>
  <si>
    <t>Единый сельскохозяйственный налог</t>
  </si>
  <si>
    <t>Налог на имущество физических лиц, взимаемых по ставкам, применяемых к объектам налогообложения, расположенным границах сельских поселений</t>
  </si>
  <si>
    <t>000 1 06 01030 10 0000 110</t>
  </si>
  <si>
    <t>000 1 05 03000 01 0000 110</t>
  </si>
  <si>
    <t>000 1 01 02000 01 0000 110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</si>
  <si>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</si>
  <si>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</si>
  <si>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 xml:space="preserve">000 1 06 06043 10 0000 110
</t>
  </si>
  <si>
    <t xml:space="preserve">000 1 06 06033 10 0000 110
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</si>
  <si>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</si>
  <si>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</si>
  <si>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</si>
  <si>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000 1 11 05025 10 0000 120
</t>
  </si>
  <si>
    <t>Прочие доходы от компенсации затрат бюджетов сельских поселений</t>
  </si>
  <si>
    <t xml:space="preserve">000 1 13 02995 10 0000 130
</t>
  </si>
  <si>
    <t>Дотации бюджетам сельских поселений на выравнивание бюджетной обеспеченности</t>
  </si>
  <si>
    <t>000 2 02 15001 10 0000 150</t>
  </si>
  <si>
    <t>Дотации бюджетам сельских поселений на поддержку мер по обеспечению сбалансированности бюджетов</t>
  </si>
  <si>
    <t>000 2 02 15002 00 0000 150</t>
  </si>
  <si>
    <t>Прочие субсидии бюджетам сельских поселений</t>
  </si>
  <si>
    <t>000 2 02 29999 10 0000 150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</si>
  <si>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</si>
  <si>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</si>
  <si>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</si>
  <si>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</si>
  <si>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Проект 
на 2024 год</t>
  </si>
  <si>
    <t>Проект 
на 2025 год</t>
  </si>
  <si>
    <t>Сведения о доходах бюджета Введенского сельского поселения по видам доходов на 2024 год и на плановый период 2025 и 2026 годов в сравнении с исполнением за 2022 год и ожидаемым исполнением за 2023 год</t>
  </si>
  <si>
    <t>Исполнено 
за 2022 год</t>
  </si>
  <si>
    <t>Ожидаемое исполнение за 2023 год</t>
  </si>
  <si>
    <t xml:space="preserve">2024 год к исполнению 
за 2022 год </t>
  </si>
  <si>
    <t xml:space="preserve">2024 год к ожидаемому исполнению 
за 2023 год </t>
  </si>
  <si>
    <t xml:space="preserve">2025 год к исполнению 
за 2022 год </t>
  </si>
  <si>
    <t xml:space="preserve">2025 год к ожидаемому исполнению 
за 2023 год </t>
  </si>
  <si>
    <t>Проект 
на 2026 год</t>
  </si>
  <si>
    <t xml:space="preserve">2026 год к исполнению 
за 2022 год </t>
  </si>
  <si>
    <t xml:space="preserve">2026 год к ожидаемому исполнению 
за 2023 год </t>
  </si>
  <si>
    <t>Инициативные платежи, зачмсляемые в бюджеты сельских поселений</t>
  </si>
  <si>
    <t xml:space="preserve">000 1 17 15030 10 0000 150
</t>
  </si>
  <si>
    <t>*</t>
  </si>
  <si>
    <t>Прочие неналоговые доходы бюджетов сельских поселений в части невыясненных поступлений, по которым не осуществлен возврат  (уточнение) не позднее  трех лет со дня их зачисления на единый счет бюджета сельского поселения</t>
  </si>
  <si>
    <t xml:space="preserve">000 1 17 16000 10 0000 180
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</si>
</sst>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\ ###\ ###\ ###\ ##0.00"/>
    <numFmt numFmtId="177" formatCode="0.00000"/>
    <numFmt numFmtId="178" formatCode="0.0000"/>
    <numFmt numFmtId="179" formatCode="0.000"/>
    <numFmt numFmtId="180" formatCode="0.0"/>
    <numFmt numFmtId="181" formatCode="##\ ###\ ###\ ###\ ##0.00"/>
    <numFmt numFmtId="182" formatCode="#\ ###\ ###\ ###\ ##0.00"/>
    <numFmt numFmtId="183" formatCode="0.000000"/>
    <numFmt numFmtId="184" formatCode="0.000%"/>
    <numFmt numFmtId="185" formatCode="0.0%"/>
    <numFmt numFmtId="186" formatCode="#,##0.0"/>
    <numFmt numFmtId="187" formatCode="#,##0.0_ ;\-#,##0.0\ "/>
    <numFmt numFmtId="188" formatCode="0.0_ ;\-0.0\ "/>
    <numFmt numFmtId="189" formatCode="#,##0.0\ &quot;₽&quot;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Calibri"/>
      <family val="2"/>
    </font>
    <font>
      <b/>
      <sz val="12"/>
      <name val="Times New Roman Cyr"/>
      <family val="0"/>
    </font>
    <font>
      <sz val="8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186" fontId="36" fillId="16" borderId="1">
      <alignment horizontal="right" vertical="top" shrinkToFit="1"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17" borderId="0">
      <alignment/>
      <protection/>
    </xf>
    <xf numFmtId="0" fontId="37" fillId="0" borderId="0">
      <alignment horizontal="left" vertical="top" wrapText="1"/>
      <protection/>
    </xf>
    <xf numFmtId="0" fontId="37" fillId="0" borderId="0">
      <alignment/>
      <protection/>
    </xf>
    <xf numFmtId="0" fontId="38" fillId="0" borderId="0">
      <alignment horizontal="center" wrapText="1"/>
      <protection/>
    </xf>
    <xf numFmtId="0" fontId="38" fillId="0" borderId="0">
      <alignment horizontal="center"/>
      <protection/>
    </xf>
    <xf numFmtId="0" fontId="37" fillId="0" borderId="0">
      <alignment wrapText="1"/>
      <protection/>
    </xf>
    <xf numFmtId="0" fontId="37" fillId="0" borderId="0">
      <alignment horizontal="right"/>
      <protection/>
    </xf>
    <xf numFmtId="0" fontId="37" fillId="17" borderId="2">
      <alignment/>
      <protection/>
    </xf>
    <xf numFmtId="0" fontId="37" fillId="0" borderId="1">
      <alignment horizontal="center" vertical="center" wrapText="1"/>
      <protection/>
    </xf>
    <xf numFmtId="0" fontId="37" fillId="0" borderId="3">
      <alignment/>
      <protection/>
    </xf>
    <xf numFmtId="0" fontId="37" fillId="0" borderId="1">
      <alignment horizontal="center" vertical="center" shrinkToFit="1"/>
      <protection/>
    </xf>
    <xf numFmtId="0" fontId="37" fillId="17" borderId="4">
      <alignment/>
      <protection/>
    </xf>
    <xf numFmtId="0" fontId="36" fillId="0" borderId="1">
      <alignment horizontal="left"/>
      <protection/>
    </xf>
    <xf numFmtId="4" fontId="36" fillId="16" borderId="1">
      <alignment horizontal="right" vertical="top" shrinkToFit="1"/>
      <protection/>
    </xf>
    <xf numFmtId="0" fontId="37" fillId="17" borderId="5">
      <alignment/>
      <protection/>
    </xf>
    <xf numFmtId="0" fontId="37" fillId="0" borderId="4">
      <alignment/>
      <protection/>
    </xf>
    <xf numFmtId="0" fontId="37" fillId="0" borderId="0">
      <alignment horizontal="left" wrapText="1"/>
      <protection/>
    </xf>
    <xf numFmtId="49" fontId="37" fillId="0" borderId="1">
      <alignment horizontal="left" vertical="top" wrapText="1"/>
      <protection/>
    </xf>
    <xf numFmtId="4" fontId="37" fillId="18" borderId="1">
      <alignment horizontal="right" vertical="top" shrinkToFit="1"/>
      <protection/>
    </xf>
    <xf numFmtId="0" fontId="37" fillId="17" borderId="5">
      <alignment horizontal="center"/>
      <protection/>
    </xf>
    <xf numFmtId="4" fontId="37" fillId="18" borderId="1">
      <alignment horizontal="right" vertical="top" shrinkToFit="1"/>
      <protection/>
    </xf>
    <xf numFmtId="0" fontId="37" fillId="17" borderId="0">
      <alignment horizontal="center"/>
      <protection/>
    </xf>
    <xf numFmtId="4" fontId="37" fillId="0" borderId="1">
      <alignment horizontal="right" vertical="top" shrinkToFit="1"/>
      <protection/>
    </xf>
    <xf numFmtId="49" fontId="36" fillId="0" borderId="1">
      <alignment horizontal="left" vertical="top" wrapText="1"/>
      <protection/>
    </xf>
    <xf numFmtId="0" fontId="37" fillId="17" borderId="0">
      <alignment horizontal="left"/>
      <protection/>
    </xf>
    <xf numFmtId="4" fontId="37" fillId="0" borderId="3">
      <alignment horizontal="right" shrinkToFit="1"/>
      <protection/>
    </xf>
    <xf numFmtId="4" fontId="37" fillId="0" borderId="0">
      <alignment horizontal="right" shrinkToFit="1"/>
      <protection/>
    </xf>
    <xf numFmtId="0" fontId="37" fillId="17" borderId="4">
      <alignment horizontal="center"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3" fillId="7" borderId="6" applyNumberFormat="0" applyAlignment="0" applyProtection="0"/>
    <xf numFmtId="0" fontId="4" fillId="23" borderId="7" applyNumberFormat="0" applyAlignment="0" applyProtection="0"/>
    <xf numFmtId="0" fontId="5" fillId="23" borderId="6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11" fillId="24" borderId="12" applyNumberFormat="0" applyAlignment="0" applyProtection="0"/>
    <xf numFmtId="0" fontId="12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23" fillId="0" borderId="0">
      <alignment/>
      <protection/>
    </xf>
    <xf numFmtId="0" fontId="39" fillId="0" borderId="0">
      <alignment vertical="top" wrapText="1"/>
      <protection/>
    </xf>
    <xf numFmtId="0" fontId="39" fillId="0" borderId="0">
      <alignment vertical="top" wrapText="1"/>
      <protection/>
    </xf>
    <xf numFmtId="0" fontId="24" fillId="0" borderId="0">
      <alignment/>
      <protection/>
    </xf>
    <xf numFmtId="0" fontId="35" fillId="0" borderId="0">
      <alignment/>
      <protection/>
    </xf>
    <xf numFmtId="0" fontId="23" fillId="0" borderId="0">
      <alignment/>
      <protection/>
    </xf>
    <xf numFmtId="0" fontId="3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5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6" borderId="13" applyNumberFormat="0" applyFont="0" applyAlignment="0" applyProtection="0"/>
    <xf numFmtId="0" fontId="0" fillId="26" borderId="13" applyNumberFormat="0" applyFon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2" fillId="27" borderId="15" xfId="0" applyNumberFormat="1" applyFont="1" applyFill="1" applyBorder="1" applyAlignment="1">
      <alignment horizontal="center" vertical="center" wrapText="1"/>
    </xf>
    <xf numFmtId="0" fontId="22" fillId="27" borderId="15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27" borderId="16" xfId="0" applyNumberFormat="1" applyFont="1" applyFill="1" applyBorder="1" applyAlignment="1">
      <alignment horizontal="center" vertical="center" wrapText="1"/>
    </xf>
    <xf numFmtId="0" fontId="22" fillId="27" borderId="0" xfId="0" applyNumberFormat="1" applyFont="1" applyFill="1" applyBorder="1" applyAlignment="1">
      <alignment horizontal="center" vertical="center" wrapText="1"/>
    </xf>
    <xf numFmtId="0" fontId="40" fillId="27" borderId="0" xfId="0" applyNumberFormat="1" applyFont="1" applyFill="1" applyBorder="1" applyAlignment="1">
      <alignment vertical="top" wrapText="1"/>
    </xf>
    <xf numFmtId="0" fontId="40" fillId="27" borderId="0" xfId="0" applyNumberFormat="1" applyFont="1" applyFill="1" applyBorder="1" applyAlignment="1">
      <alignment horizontal="center" vertical="top" wrapText="1"/>
    </xf>
    <xf numFmtId="0" fontId="40" fillId="27" borderId="17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41" fillId="27" borderId="17" xfId="0" applyNumberFormat="1" applyFont="1" applyFill="1" applyBorder="1" applyAlignment="1">
      <alignment horizontal="right" vertical="top" wrapText="1"/>
    </xf>
    <xf numFmtId="0" fontId="22" fillId="27" borderId="0" xfId="0" applyNumberFormat="1" applyFont="1" applyFill="1" applyBorder="1" applyAlignment="1">
      <alignment horizontal="center" vertical="center" wrapText="1"/>
    </xf>
    <xf numFmtId="0" fontId="22" fillId="27" borderId="0" xfId="0" applyNumberFormat="1" applyFont="1" applyFill="1" applyBorder="1" applyAlignment="1">
      <alignment horizontal="center" vertical="center" wrapText="1"/>
    </xf>
    <xf numFmtId="186" fontId="21" fillId="0" borderId="0" xfId="0" applyNumberFormat="1" applyFont="1" applyBorder="1" applyAlignment="1">
      <alignment horizontal="center" vertical="top"/>
    </xf>
    <xf numFmtId="186" fontId="0" fillId="0" borderId="0" xfId="0" applyNumberFormat="1" applyBorder="1" applyAlignment="1">
      <alignment/>
    </xf>
    <xf numFmtId="0" fontId="42" fillId="0" borderId="0" xfId="0" applyFont="1" applyBorder="1" applyAlignment="1">
      <alignment/>
    </xf>
    <xf numFmtId="0" fontId="22" fillId="0" borderId="15" xfId="0" applyFont="1" applyBorder="1" applyAlignment="1">
      <alignment horizontal="justify" vertical="center" wrapText="1"/>
    </xf>
    <xf numFmtId="0" fontId="22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justify" vertical="center" wrapText="1"/>
    </xf>
    <xf numFmtId="0" fontId="20" fillId="0" borderId="15" xfId="0" applyFont="1" applyBorder="1" applyAlignment="1">
      <alignment horizontal="center" vertical="center"/>
    </xf>
    <xf numFmtId="0" fontId="22" fillId="27" borderId="15" xfId="0" applyFont="1" applyFill="1" applyBorder="1" applyAlignment="1">
      <alignment horizontal="justify" vertical="center" wrapText="1"/>
    </xf>
    <xf numFmtId="0" fontId="20" fillId="27" borderId="15" xfId="0" applyFont="1" applyFill="1" applyBorder="1" applyAlignment="1">
      <alignment horizontal="justify" vertical="center" wrapText="1"/>
    </xf>
    <xf numFmtId="4" fontId="22" fillId="0" borderId="15" xfId="0" applyNumberFormat="1" applyFont="1" applyBorder="1" applyAlignment="1">
      <alignment horizontal="right" vertical="center"/>
    </xf>
    <xf numFmtId="186" fontId="22" fillId="0" borderId="15" xfId="0" applyNumberFormat="1" applyFont="1" applyBorder="1" applyAlignment="1">
      <alignment horizontal="right" vertical="center"/>
    </xf>
    <xf numFmtId="185" fontId="22" fillId="0" borderId="15" xfId="0" applyNumberFormat="1" applyFont="1" applyBorder="1" applyAlignment="1">
      <alignment horizontal="right" vertical="center"/>
    </xf>
    <xf numFmtId="4" fontId="20" fillId="0" borderId="15" xfId="0" applyNumberFormat="1" applyFont="1" applyBorder="1" applyAlignment="1">
      <alignment horizontal="right" vertical="center"/>
    </xf>
    <xf numFmtId="185" fontId="20" fillId="0" borderId="15" xfId="0" applyNumberFormat="1" applyFont="1" applyBorder="1" applyAlignment="1">
      <alignment horizontal="right" vertical="center"/>
    </xf>
    <xf numFmtId="4" fontId="20" fillId="0" borderId="15" xfId="0" applyNumberFormat="1" applyFont="1" applyBorder="1" applyAlignment="1">
      <alignment horizontal="right" vertical="center" wrapText="1"/>
    </xf>
    <xf numFmtId="4" fontId="20" fillId="0" borderId="15" xfId="0" applyNumberFormat="1" applyFont="1" applyFill="1" applyBorder="1" applyAlignment="1">
      <alignment horizontal="right" vertical="center"/>
    </xf>
    <xf numFmtId="0" fontId="20" fillId="0" borderId="15" xfId="0" applyFont="1" applyBorder="1" applyAlignment="1">
      <alignment horizontal="center" vertical="center" wrapText="1"/>
    </xf>
    <xf numFmtId="186" fontId="20" fillId="0" borderId="15" xfId="0" applyNumberFormat="1" applyFont="1" applyBorder="1" applyAlignment="1">
      <alignment horizontal="right" vertical="center"/>
    </xf>
    <xf numFmtId="0" fontId="22" fillId="27" borderId="15" xfId="0" applyFont="1" applyFill="1" applyBorder="1" applyAlignment="1">
      <alignment horizontal="center" vertical="center"/>
    </xf>
    <xf numFmtId="186" fontId="22" fillId="0" borderId="15" xfId="0" applyNumberFormat="1" applyFont="1" applyFill="1" applyBorder="1" applyAlignment="1">
      <alignment horizontal="right" vertical="center"/>
    </xf>
    <xf numFmtId="187" fontId="22" fillId="0" borderId="15" xfId="116" applyNumberFormat="1" applyFont="1" applyBorder="1" applyAlignment="1">
      <alignment horizontal="right" vertical="center"/>
    </xf>
    <xf numFmtId="0" fontId="20" fillId="27" borderId="15" xfId="0" applyFont="1" applyFill="1" applyBorder="1" applyAlignment="1">
      <alignment horizontal="center" vertical="center"/>
    </xf>
    <xf numFmtId="186" fontId="20" fillId="0" borderId="15" xfId="0" applyNumberFormat="1" applyFont="1" applyFill="1" applyBorder="1" applyAlignment="1">
      <alignment horizontal="right" vertical="center"/>
    </xf>
    <xf numFmtId="187" fontId="20" fillId="0" borderId="15" xfId="116" applyNumberFormat="1" applyFont="1" applyBorder="1" applyAlignment="1">
      <alignment horizontal="right" vertical="center"/>
    </xf>
    <xf numFmtId="0" fontId="43" fillId="27" borderId="15" xfId="0" applyFont="1" applyFill="1" applyBorder="1" applyAlignment="1">
      <alignment horizontal="center" vertical="center" wrapText="1"/>
    </xf>
    <xf numFmtId="186" fontId="25" fillId="0" borderId="15" xfId="94" applyNumberFormat="1" applyFont="1" applyFill="1" applyBorder="1" applyAlignment="1" applyProtection="1">
      <alignment horizontal="right" vertical="center" wrapText="1"/>
      <protection locked="0"/>
    </xf>
    <xf numFmtId="186" fontId="22" fillId="27" borderId="15" xfId="0" applyNumberFormat="1" applyFont="1" applyFill="1" applyBorder="1" applyAlignment="1">
      <alignment horizontal="right" vertical="center"/>
    </xf>
    <xf numFmtId="187" fontId="22" fillId="27" borderId="15" xfId="116" applyNumberFormat="1" applyFont="1" applyFill="1" applyBorder="1" applyAlignment="1">
      <alignment horizontal="right" vertical="center"/>
    </xf>
    <xf numFmtId="4" fontId="25" fillId="0" borderId="15" xfId="94" applyNumberFormat="1" applyFont="1" applyFill="1" applyBorder="1" applyAlignment="1" applyProtection="1">
      <alignment horizontal="right" vertical="center" wrapText="1"/>
      <protection locked="0"/>
    </xf>
    <xf numFmtId="0" fontId="26" fillId="27" borderId="15" xfId="0" applyFont="1" applyFill="1" applyBorder="1" applyAlignment="1">
      <alignment horizontal="center" wrapText="1"/>
    </xf>
    <xf numFmtId="0" fontId="26" fillId="27" borderId="15" xfId="0" applyNumberFormat="1" applyFont="1" applyFill="1" applyBorder="1" applyAlignment="1">
      <alignment horizontal="center" wrapText="1"/>
    </xf>
    <xf numFmtId="0" fontId="22" fillId="27" borderId="0" xfId="0" applyNumberFormat="1" applyFont="1" applyFill="1" applyBorder="1" applyAlignment="1">
      <alignment horizontal="center" vertical="center" wrapText="1"/>
    </xf>
    <xf numFmtId="0" fontId="44" fillId="27" borderId="15" xfId="0" applyFont="1" applyFill="1" applyBorder="1" applyAlignment="1">
      <alignment horizontal="right" vertical="center" wrapText="1"/>
    </xf>
    <xf numFmtId="0" fontId="40" fillId="27" borderId="0" xfId="0" applyNumberFormat="1" applyFont="1" applyFill="1" applyBorder="1" applyAlignment="1">
      <alignment horizontal="center" vertical="center" wrapText="1"/>
    </xf>
    <xf numFmtId="0" fontId="43" fillId="27" borderId="15" xfId="0" applyFont="1" applyFill="1" applyBorder="1" applyAlignment="1">
      <alignment horizontal="left" vertical="center" wrapText="1"/>
    </xf>
    <xf numFmtId="186" fontId="34" fillId="0" borderId="15" xfId="94" applyNumberFormat="1" applyFont="1" applyFill="1" applyBorder="1" applyAlignment="1" applyProtection="1">
      <alignment horizontal="right" vertical="center" wrapText="1"/>
      <protection locked="0"/>
    </xf>
    <xf numFmtId="186" fontId="20" fillId="27" borderId="15" xfId="0" applyNumberFormat="1" applyFont="1" applyFill="1" applyBorder="1" applyAlignment="1">
      <alignment horizontal="right" vertical="center"/>
    </xf>
    <xf numFmtId="187" fontId="20" fillId="27" borderId="15" xfId="116" applyNumberFormat="1" applyFont="1" applyFill="1" applyBorder="1" applyAlignment="1">
      <alignment horizontal="right" vertical="center"/>
    </xf>
    <xf numFmtId="4" fontId="34" fillId="0" borderId="15" xfId="94" applyNumberFormat="1" applyFont="1" applyFill="1" applyBorder="1" applyAlignment="1" applyProtection="1">
      <alignment horizontal="right" vertical="center" wrapText="1"/>
      <protection locked="0"/>
    </xf>
  </cellXfs>
  <cellStyles count="10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Normal" xfId="35"/>
    <cellStyle name="Normal 2" xfId="36"/>
    <cellStyle name="st32" xfId="37"/>
    <cellStyle name="style0" xfId="38"/>
    <cellStyle name="td" xfId="39"/>
    <cellStyle name="tr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1 2" xfId="62"/>
    <cellStyle name="xl42" xfId="63"/>
    <cellStyle name="xl43" xfId="64"/>
    <cellStyle name="xl44" xfId="65"/>
    <cellStyle name="xl45" xfId="66"/>
    <cellStyle name="xl46" xfId="67"/>
    <cellStyle name="xl47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Ввод " xfId="75"/>
    <cellStyle name="Вывод" xfId="76"/>
    <cellStyle name="Вычисление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Обычный 10" xfId="89"/>
    <cellStyle name="Обычный 2" xfId="90"/>
    <cellStyle name="Обычный 2 2" xfId="91"/>
    <cellStyle name="Обычный 3" xfId="92"/>
    <cellStyle name="Обычный 3 2" xfId="93"/>
    <cellStyle name="Обычный 4" xfId="94"/>
    <cellStyle name="Обычный 4 2" xfId="95"/>
    <cellStyle name="Обычный 5" xfId="96"/>
    <cellStyle name="Обычный 5 2" xfId="97"/>
    <cellStyle name="Обычный 6" xfId="98"/>
    <cellStyle name="Followed Hyperlink" xfId="99"/>
    <cellStyle name="Плохой" xfId="100"/>
    <cellStyle name="Пояснение" xfId="101"/>
    <cellStyle name="Примечание" xfId="102"/>
    <cellStyle name="Примечание 2" xfId="103"/>
    <cellStyle name="Percent" xfId="104"/>
    <cellStyle name="Процентный 2" xfId="105"/>
    <cellStyle name="Процентный 3" xfId="106"/>
    <cellStyle name="Процентный 4" xfId="107"/>
    <cellStyle name="Связанная ячейка" xfId="108"/>
    <cellStyle name="Стиль 1" xfId="109"/>
    <cellStyle name="Стиль 2" xfId="110"/>
    <cellStyle name="Стиль 3" xfId="111"/>
    <cellStyle name="Стиль 4" xfId="112"/>
    <cellStyle name="Стиль 5" xfId="113"/>
    <cellStyle name="Стиль 6" xfId="114"/>
    <cellStyle name="Текст предупреждения" xfId="115"/>
    <cellStyle name="Comma" xfId="116"/>
    <cellStyle name="Comma [0]" xfId="117"/>
    <cellStyle name="Финансовый 2" xfId="118"/>
    <cellStyle name="Финансовый 2 2" xfId="119"/>
    <cellStyle name="Хороший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zoomScalePageLayoutView="0" workbookViewId="0" topLeftCell="A3">
      <pane xSplit="2" ySplit="4" topLeftCell="E7" activePane="bottomRight" state="frozen"/>
      <selection pane="topLeft" activeCell="A3" sqref="A3"/>
      <selection pane="topRight" activeCell="C3" sqref="C3"/>
      <selection pane="bottomLeft" activeCell="A6" sqref="A6"/>
      <selection pane="bottomRight" activeCell="H31" sqref="H31"/>
    </sheetView>
  </sheetViews>
  <sheetFormatPr defaultColWidth="9.00390625" defaultRowHeight="12.75"/>
  <cols>
    <col min="1" max="1" width="50.125" style="0" customWidth="1"/>
    <col min="2" max="2" width="30.875" style="0" customWidth="1"/>
    <col min="3" max="3" width="16.75390625" style="0" customWidth="1"/>
    <col min="4" max="4" width="17.00390625" style="0" customWidth="1"/>
    <col min="5" max="5" width="15.75390625" style="0" customWidth="1"/>
    <col min="6" max="6" width="13.875" style="1" customWidth="1"/>
    <col min="7" max="7" width="14.125" style="1" customWidth="1"/>
    <col min="8" max="8" width="16.125" style="1" customWidth="1"/>
    <col min="9" max="9" width="14.00390625" style="1" customWidth="1"/>
    <col min="10" max="10" width="14.25390625" style="1" customWidth="1"/>
    <col min="11" max="11" width="16.75390625" style="1" customWidth="1"/>
    <col min="12" max="12" width="14.125" style="0" customWidth="1"/>
    <col min="13" max="13" width="15.625" style="0" customWidth="1"/>
  </cols>
  <sheetData>
    <row r="1" spans="1:13" ht="37.5" customHeight="1">
      <c r="A1" s="45" t="s">
        <v>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7.25" customHeight="1">
      <c r="A2" s="6"/>
      <c r="B2" s="6"/>
      <c r="C2" s="13"/>
      <c r="D2" s="12"/>
      <c r="E2" s="13"/>
      <c r="F2" s="6"/>
      <c r="G2" s="6"/>
      <c r="H2" s="13"/>
      <c r="I2" s="6"/>
      <c r="J2" s="6"/>
      <c r="K2" s="13"/>
      <c r="L2" s="6"/>
      <c r="M2" s="10"/>
    </row>
    <row r="3" spans="1:13" s="7" customFormat="1" ht="39" customHeight="1">
      <c r="A3" s="47" t="s">
        <v>53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7" customFormat="1" ht="1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1" t="s">
        <v>25</v>
      </c>
    </row>
    <row r="5" spans="1:13" ht="76.5" customHeight="1">
      <c r="A5" s="5" t="s">
        <v>2</v>
      </c>
      <c r="B5" s="2" t="s">
        <v>3</v>
      </c>
      <c r="C5" s="3" t="s">
        <v>54</v>
      </c>
      <c r="D5" s="3" t="s">
        <v>55</v>
      </c>
      <c r="E5" s="3" t="s">
        <v>51</v>
      </c>
      <c r="F5" s="4" t="s">
        <v>56</v>
      </c>
      <c r="G5" s="4" t="s">
        <v>57</v>
      </c>
      <c r="H5" s="3" t="s">
        <v>52</v>
      </c>
      <c r="I5" s="4" t="s">
        <v>58</v>
      </c>
      <c r="J5" s="4" t="s">
        <v>59</v>
      </c>
      <c r="K5" s="3" t="s">
        <v>60</v>
      </c>
      <c r="L5" s="4" t="s">
        <v>61</v>
      </c>
      <c r="M5" s="4" t="s">
        <v>62</v>
      </c>
    </row>
    <row r="6" spans="1:13" ht="12.75">
      <c r="A6" s="43">
        <v>1</v>
      </c>
      <c r="B6" s="44">
        <v>2</v>
      </c>
      <c r="C6" s="43">
        <v>3</v>
      </c>
      <c r="D6" s="43">
        <v>4</v>
      </c>
      <c r="E6" s="43">
        <v>5</v>
      </c>
      <c r="F6" s="43" t="s">
        <v>19</v>
      </c>
      <c r="G6" s="43" t="s">
        <v>20</v>
      </c>
      <c r="H6" s="43">
        <v>8</v>
      </c>
      <c r="I6" s="43" t="s">
        <v>21</v>
      </c>
      <c r="J6" s="43" t="s">
        <v>22</v>
      </c>
      <c r="K6" s="43">
        <v>11</v>
      </c>
      <c r="L6" s="43" t="s">
        <v>23</v>
      </c>
      <c r="M6" s="43" t="s">
        <v>24</v>
      </c>
    </row>
    <row r="7" spans="1:13" ht="15.75">
      <c r="A7" s="17" t="s">
        <v>0</v>
      </c>
      <c r="B7" s="18" t="s">
        <v>5</v>
      </c>
      <c r="C7" s="23">
        <f>C8+C9+C10+C11+C12+C13+C14+C15</f>
        <v>1602271.0199999998</v>
      </c>
      <c r="D7" s="23">
        <f>D8+D9+D10+D11+D12+D13+D14+D15+D23+D24</f>
        <v>1537154.6</v>
      </c>
      <c r="E7" s="23">
        <f>E8+E9+E10+E11+E12+E13+E14+E15</f>
        <v>1409000</v>
      </c>
      <c r="F7" s="25">
        <f>E7/C7</f>
        <v>0.8793768235288935</v>
      </c>
      <c r="G7" s="25">
        <f>E7/D7</f>
        <v>0.9166286852343934</v>
      </c>
      <c r="H7" s="23">
        <f>H8+H9+H10+H11+H12+H13+H14+H15</f>
        <v>1420000</v>
      </c>
      <c r="I7" s="25">
        <f>H7/C7</f>
        <v>0.8862420790709927</v>
      </c>
      <c r="J7" s="25">
        <f>H7/D7</f>
        <v>0.9237847643952013</v>
      </c>
      <c r="K7" s="23">
        <f>K8+K9+K10+K11+K12+K13+K14+K15</f>
        <v>1431000</v>
      </c>
      <c r="L7" s="25">
        <f>K7/C7</f>
        <v>0.893107334613092</v>
      </c>
      <c r="M7" s="25">
        <f>K7/D7</f>
        <v>0.9309408435560093</v>
      </c>
    </row>
    <row r="8" spans="1:13" ht="21" customHeight="1">
      <c r="A8" s="19" t="s">
        <v>1</v>
      </c>
      <c r="B8" s="20" t="s">
        <v>30</v>
      </c>
      <c r="C8" s="26">
        <v>316199.47</v>
      </c>
      <c r="D8" s="26">
        <v>208537.4</v>
      </c>
      <c r="E8" s="26">
        <v>220000</v>
      </c>
      <c r="F8" s="27">
        <f aca="true" t="shared" si="0" ref="F8:F15">E8/C8</f>
        <v>0.6957633420448175</v>
      </c>
      <c r="G8" s="27">
        <f aca="true" t="shared" si="1" ref="G8:G15">E8/D8</f>
        <v>1.0549666390776906</v>
      </c>
      <c r="H8" s="26">
        <v>230000</v>
      </c>
      <c r="I8" s="27">
        <f aca="true" t="shared" si="2" ref="I8:I15">H8/C8</f>
        <v>0.7273889485014001</v>
      </c>
      <c r="J8" s="27">
        <f aca="true" t="shared" si="3" ref="J8:J13">H8/D8</f>
        <v>1.1029196681266766</v>
      </c>
      <c r="K8" s="26">
        <v>240000</v>
      </c>
      <c r="L8" s="27">
        <f aca="true" t="shared" si="4" ref="L8:L15">K8/C8</f>
        <v>0.7590145549579828</v>
      </c>
      <c r="M8" s="27">
        <f aca="true" t="shared" si="5" ref="M8:M15">K8/D8</f>
        <v>1.1508726971756624</v>
      </c>
    </row>
    <row r="9" spans="1:13" ht="15.75">
      <c r="A9" s="19" t="s">
        <v>26</v>
      </c>
      <c r="B9" s="20" t="s">
        <v>29</v>
      </c>
      <c r="C9" s="26">
        <v>33353.3</v>
      </c>
      <c r="D9" s="28">
        <v>40885.2</v>
      </c>
      <c r="E9" s="29">
        <v>45000</v>
      </c>
      <c r="F9" s="27">
        <f t="shared" si="0"/>
        <v>1.349191834091379</v>
      </c>
      <c r="G9" s="27">
        <f t="shared" si="1"/>
        <v>1.1006427753808226</v>
      </c>
      <c r="H9" s="26">
        <v>46000</v>
      </c>
      <c r="I9" s="27">
        <f t="shared" si="2"/>
        <v>1.3791738748489653</v>
      </c>
      <c r="J9" s="27">
        <f t="shared" si="3"/>
        <v>1.1251015037226186</v>
      </c>
      <c r="K9" s="26">
        <v>47000</v>
      </c>
      <c r="L9" s="27">
        <f t="shared" si="4"/>
        <v>1.4091559156065516</v>
      </c>
      <c r="M9" s="27">
        <f t="shared" si="5"/>
        <v>1.1495602320644145</v>
      </c>
    </row>
    <row r="10" spans="1:13" ht="63">
      <c r="A10" s="19" t="s">
        <v>27</v>
      </c>
      <c r="B10" s="20" t="s">
        <v>28</v>
      </c>
      <c r="C10" s="26">
        <v>124654.7</v>
      </c>
      <c r="D10" s="26">
        <v>140000</v>
      </c>
      <c r="E10" s="26">
        <v>100000</v>
      </c>
      <c r="F10" s="27">
        <f t="shared" si="0"/>
        <v>0.8022160415932973</v>
      </c>
      <c r="G10" s="27">
        <f t="shared" si="1"/>
        <v>0.7142857142857143</v>
      </c>
      <c r="H10" s="26">
        <v>100000</v>
      </c>
      <c r="I10" s="27">
        <f t="shared" si="2"/>
        <v>0.8022160415932973</v>
      </c>
      <c r="J10" s="27">
        <f t="shared" si="3"/>
        <v>0.7142857142857143</v>
      </c>
      <c r="K10" s="26">
        <v>100000</v>
      </c>
      <c r="L10" s="27">
        <f t="shared" si="4"/>
        <v>0.8022160415932973</v>
      </c>
      <c r="M10" s="27">
        <f t="shared" si="5"/>
        <v>0.7142857142857143</v>
      </c>
    </row>
    <row r="11" spans="1:13" ht="55.5" customHeight="1">
      <c r="A11" s="19" t="s">
        <v>31</v>
      </c>
      <c r="B11" s="30" t="s">
        <v>34</v>
      </c>
      <c r="C11" s="26">
        <v>245421.46</v>
      </c>
      <c r="D11" s="26">
        <v>280000</v>
      </c>
      <c r="E11" s="26">
        <v>200000</v>
      </c>
      <c r="F11" s="27">
        <f t="shared" si="0"/>
        <v>0.8149246606225878</v>
      </c>
      <c r="G11" s="27">
        <f t="shared" si="1"/>
        <v>0.7142857142857143</v>
      </c>
      <c r="H11" s="26">
        <v>200000</v>
      </c>
      <c r="I11" s="27">
        <f t="shared" si="2"/>
        <v>0.8149246606225878</v>
      </c>
      <c r="J11" s="27">
        <f t="shared" si="3"/>
        <v>0.7142857142857143</v>
      </c>
      <c r="K11" s="26">
        <v>200000</v>
      </c>
      <c r="L11" s="27">
        <f t="shared" si="4"/>
        <v>0.8149246606225878</v>
      </c>
      <c r="M11" s="27">
        <f t="shared" si="5"/>
        <v>0.7142857142857143</v>
      </c>
    </row>
    <row r="12" spans="1:13" ht="57" customHeight="1">
      <c r="A12" s="19" t="s">
        <v>32</v>
      </c>
      <c r="B12" s="30" t="s">
        <v>33</v>
      </c>
      <c r="C12" s="26">
        <v>721635.04</v>
      </c>
      <c r="D12" s="26">
        <v>700000</v>
      </c>
      <c r="E12" s="26">
        <v>700000</v>
      </c>
      <c r="F12" s="27">
        <f t="shared" si="0"/>
        <v>0.9700194159086287</v>
      </c>
      <c r="G12" s="27">
        <f t="shared" si="1"/>
        <v>1</v>
      </c>
      <c r="H12" s="26">
        <v>700000</v>
      </c>
      <c r="I12" s="27">
        <f>H12/C12</f>
        <v>0.9700194159086287</v>
      </c>
      <c r="J12" s="27">
        <f t="shared" si="3"/>
        <v>1</v>
      </c>
      <c r="K12" s="26">
        <v>700000</v>
      </c>
      <c r="L12" s="27">
        <f t="shared" si="4"/>
        <v>0.9700194159086287</v>
      </c>
      <c r="M12" s="27">
        <f t="shared" si="5"/>
        <v>1</v>
      </c>
    </row>
    <row r="13" spans="1:13" ht="102" customHeight="1">
      <c r="A13" s="19" t="s">
        <v>35</v>
      </c>
      <c r="B13" s="30" t="s">
        <v>36</v>
      </c>
      <c r="C13" s="26">
        <v>7400</v>
      </c>
      <c r="D13" s="26">
        <v>4500</v>
      </c>
      <c r="E13" s="26">
        <v>7000</v>
      </c>
      <c r="F13" s="27">
        <f t="shared" si="0"/>
        <v>0.9459459459459459</v>
      </c>
      <c r="G13" s="27">
        <f t="shared" si="1"/>
        <v>1.5555555555555556</v>
      </c>
      <c r="H13" s="26">
        <v>7000</v>
      </c>
      <c r="I13" s="27">
        <f t="shared" si="2"/>
        <v>0.9459459459459459</v>
      </c>
      <c r="J13" s="27">
        <f t="shared" si="3"/>
        <v>1.5555555555555556</v>
      </c>
      <c r="K13" s="26">
        <v>7000</v>
      </c>
      <c r="L13" s="27">
        <f t="shared" si="4"/>
        <v>0.9459459459459459</v>
      </c>
      <c r="M13" s="27">
        <f t="shared" si="5"/>
        <v>1.5555555555555556</v>
      </c>
    </row>
    <row r="14" spans="1:13" ht="110.25">
      <c r="A14" s="19" t="s">
        <v>37</v>
      </c>
      <c r="B14" s="30" t="s">
        <v>38</v>
      </c>
      <c r="C14" s="26">
        <v>107712.62</v>
      </c>
      <c r="D14" s="28">
        <v>120000</v>
      </c>
      <c r="E14" s="26">
        <v>100000</v>
      </c>
      <c r="F14" s="27">
        <f t="shared" si="0"/>
        <v>0.9283963197627167</v>
      </c>
      <c r="G14" s="27">
        <f t="shared" si="1"/>
        <v>0.8333333333333334</v>
      </c>
      <c r="H14" s="26">
        <v>100000</v>
      </c>
      <c r="I14" s="27">
        <f t="shared" si="2"/>
        <v>0.9283963197627167</v>
      </c>
      <c r="J14" s="27">
        <f>H14/D14</f>
        <v>0.8333333333333334</v>
      </c>
      <c r="K14" s="26">
        <v>100000</v>
      </c>
      <c r="L14" s="27">
        <f t="shared" si="4"/>
        <v>0.9283963197627167</v>
      </c>
      <c r="M14" s="27">
        <f t="shared" si="5"/>
        <v>0.8333333333333334</v>
      </c>
    </row>
    <row r="15" spans="1:13" ht="31.5">
      <c r="A15" s="19" t="s">
        <v>39</v>
      </c>
      <c r="B15" s="30" t="s">
        <v>40</v>
      </c>
      <c r="C15" s="26">
        <v>45894.43</v>
      </c>
      <c r="D15" s="28">
        <v>37000</v>
      </c>
      <c r="E15" s="26">
        <v>37000</v>
      </c>
      <c r="F15" s="27">
        <f t="shared" si="0"/>
        <v>0.8061980506131136</v>
      </c>
      <c r="G15" s="27">
        <f t="shared" si="1"/>
        <v>1</v>
      </c>
      <c r="H15" s="26">
        <v>37000</v>
      </c>
      <c r="I15" s="27">
        <f t="shared" si="2"/>
        <v>0.8061980506131136</v>
      </c>
      <c r="J15" s="27">
        <f>H15/D15</f>
        <v>1</v>
      </c>
      <c r="K15" s="26">
        <v>37000</v>
      </c>
      <c r="L15" s="27">
        <f t="shared" si="4"/>
        <v>0.8061980506131136</v>
      </c>
      <c r="M15" s="27">
        <f t="shared" si="5"/>
        <v>1</v>
      </c>
    </row>
    <row r="16" spans="1:13" ht="15.75" hidden="1">
      <c r="A16" s="21" t="s">
        <v>7</v>
      </c>
      <c r="B16" s="32" t="s">
        <v>13</v>
      </c>
      <c r="C16" s="24">
        <v>18612679.5</v>
      </c>
      <c r="D16" s="33">
        <v>21203996.399999995</v>
      </c>
      <c r="E16" s="24">
        <v>20362415.5</v>
      </c>
      <c r="F16" s="25">
        <v>1.0940077434847573</v>
      </c>
      <c r="G16" s="25">
        <v>0.9603102696244565</v>
      </c>
      <c r="H16" s="34">
        <v>15911078.4</v>
      </c>
      <c r="I16" s="27">
        <v>0.8548515757766098</v>
      </c>
      <c r="J16" s="25">
        <v>0.7503811121190345</v>
      </c>
      <c r="K16" s="34">
        <v>9661421.1</v>
      </c>
      <c r="L16" s="25">
        <v>0.5190773902274521</v>
      </c>
      <c r="M16" s="25">
        <v>0.45564151765277616</v>
      </c>
    </row>
    <row r="17" spans="1:13" ht="31.5" hidden="1">
      <c r="A17" s="22" t="s">
        <v>8</v>
      </c>
      <c r="B17" s="35" t="s">
        <v>14</v>
      </c>
      <c r="C17" s="31">
        <v>14320469.8</v>
      </c>
      <c r="D17" s="36">
        <v>12396710.3</v>
      </c>
      <c r="E17" s="31">
        <v>11743226.3</v>
      </c>
      <c r="F17" s="27">
        <v>0.8200307995482103</v>
      </c>
      <c r="G17" s="27">
        <v>0.9472856923985713</v>
      </c>
      <c r="H17" s="37">
        <v>8461903.9</v>
      </c>
      <c r="I17" s="27">
        <v>0.5908956911455516</v>
      </c>
      <c r="J17" s="27">
        <v>0.682592695579891</v>
      </c>
      <c r="K17" s="37">
        <v>8461903.9</v>
      </c>
      <c r="L17" s="27">
        <v>0.5908956911455516</v>
      </c>
      <c r="M17" s="27">
        <v>0.682592695579891</v>
      </c>
    </row>
    <row r="18" spans="1:13" ht="47.25" hidden="1">
      <c r="A18" s="22" t="s">
        <v>9</v>
      </c>
      <c r="B18" s="35" t="s">
        <v>15</v>
      </c>
      <c r="C18" s="31">
        <v>1539754</v>
      </c>
      <c r="D18" s="36">
        <v>2637695.2</v>
      </c>
      <c r="E18" s="31">
        <v>4322044</v>
      </c>
      <c r="F18" s="27">
        <v>2.806970464113099</v>
      </c>
      <c r="G18" s="27">
        <v>1.638568398653491</v>
      </c>
      <c r="H18" s="37">
        <v>3481001.5</v>
      </c>
      <c r="I18" s="27">
        <v>2.2607517174821434</v>
      </c>
      <c r="J18" s="27">
        <v>1.319713323965559</v>
      </c>
      <c r="K18" s="37">
        <v>1135811.5</v>
      </c>
      <c r="L18" s="27">
        <v>0.737657768708508</v>
      </c>
      <c r="M18" s="27">
        <v>0.4306075622384269</v>
      </c>
    </row>
    <row r="19" spans="1:13" ht="31.5" hidden="1">
      <c r="A19" s="22" t="s">
        <v>10</v>
      </c>
      <c r="B19" s="35" t="s">
        <v>16</v>
      </c>
      <c r="C19" s="31">
        <v>1990630</v>
      </c>
      <c r="D19" s="36">
        <v>2528676.1</v>
      </c>
      <c r="E19" s="31">
        <v>2763891.8</v>
      </c>
      <c r="F19" s="27">
        <v>1.3884507919603342</v>
      </c>
      <c r="G19" s="27">
        <v>1.0930193076131813</v>
      </c>
      <c r="H19" s="37">
        <v>2791227.5</v>
      </c>
      <c r="I19" s="27">
        <v>1.402182977248409</v>
      </c>
      <c r="J19" s="27">
        <v>1.1038295889299543</v>
      </c>
      <c r="K19" s="37"/>
      <c r="L19" s="27">
        <v>0</v>
      </c>
      <c r="M19" s="27">
        <v>0</v>
      </c>
    </row>
    <row r="20" spans="1:13" ht="15.75" hidden="1">
      <c r="A20" s="22" t="s">
        <v>11</v>
      </c>
      <c r="B20" s="35" t="s">
        <v>17</v>
      </c>
      <c r="C20" s="31">
        <v>708639</v>
      </c>
      <c r="D20" s="36">
        <v>3383645.9</v>
      </c>
      <c r="E20" s="31">
        <v>1414537.7</v>
      </c>
      <c r="F20" s="27">
        <v>1.9961330098964352</v>
      </c>
      <c r="G20" s="27">
        <v>0.4180513392373593</v>
      </c>
      <c r="H20" s="37">
        <v>1100146.8</v>
      </c>
      <c r="I20" s="27">
        <v>1.5524784834026917</v>
      </c>
      <c r="J20" s="27">
        <v>0.3251365043842206</v>
      </c>
      <c r="K20" s="37">
        <v>63705.7</v>
      </c>
      <c r="L20" s="27">
        <v>0.08989866490554428</v>
      </c>
      <c r="M20" s="27">
        <v>0.018827531568832306</v>
      </c>
    </row>
    <row r="21" spans="1:13" ht="15.75" hidden="1">
      <c r="A21" s="22" t="s">
        <v>12</v>
      </c>
      <c r="B21" s="38" t="s">
        <v>4</v>
      </c>
      <c r="C21" s="31">
        <v>53186.699999999255</v>
      </c>
      <c r="D21" s="36">
        <v>257268.89999999385</v>
      </c>
      <c r="E21" s="31">
        <v>118715.7</v>
      </c>
      <c r="F21" s="27">
        <v>2.232056134334367</v>
      </c>
      <c r="G21" s="27">
        <v>0.46144598122821234</v>
      </c>
      <c r="H21" s="37">
        <v>76798.7</v>
      </c>
      <c r="I21" s="27">
        <v>1.4439455728594004</v>
      </c>
      <c r="J21" s="27">
        <v>5.6125927885548345E-06</v>
      </c>
      <c r="K21" s="34"/>
      <c r="L21" s="25"/>
      <c r="M21" s="27"/>
    </row>
    <row r="22" spans="1:13" ht="15.75" hidden="1">
      <c r="A22" s="46" t="s">
        <v>18</v>
      </c>
      <c r="B22" s="46"/>
      <c r="C22" s="39">
        <v>39378448</v>
      </c>
      <c r="D22" s="39">
        <v>42964387</v>
      </c>
      <c r="E22" s="40">
        <v>43660497.7</v>
      </c>
      <c r="F22" s="25">
        <v>1.108740946316625</v>
      </c>
      <c r="G22" s="25">
        <v>1.0162020396101543</v>
      </c>
      <c r="H22" s="41">
        <v>41259254.2</v>
      </c>
      <c r="I22" s="25">
        <v>1.0477623242033307</v>
      </c>
      <c r="J22" s="25">
        <v>0.9603128795949074</v>
      </c>
      <c r="K22" s="41">
        <v>35545774</v>
      </c>
      <c r="L22" s="25">
        <v>0.9026707705697289</v>
      </c>
      <c r="M22" s="25">
        <v>0.8273311102983967</v>
      </c>
    </row>
    <row r="23" spans="1:13" ht="31.5">
      <c r="A23" s="48" t="s">
        <v>63</v>
      </c>
      <c r="B23" s="30" t="s">
        <v>64</v>
      </c>
      <c r="C23" s="49">
        <v>0</v>
      </c>
      <c r="D23" s="52">
        <v>6000</v>
      </c>
      <c r="E23" s="50">
        <v>0</v>
      </c>
      <c r="F23" s="27" t="s">
        <v>65</v>
      </c>
      <c r="G23" s="27">
        <f>E23/D23</f>
        <v>0</v>
      </c>
      <c r="H23" s="51">
        <v>0</v>
      </c>
      <c r="I23" s="27" t="s">
        <v>65</v>
      </c>
      <c r="J23" s="27">
        <f>H23/D23</f>
        <v>0</v>
      </c>
      <c r="K23" s="51">
        <v>0</v>
      </c>
      <c r="L23" s="27" t="s">
        <v>65</v>
      </c>
      <c r="M23" s="27">
        <f>K23/D23</f>
        <v>0</v>
      </c>
    </row>
    <row r="24" spans="1:13" ht="78.75">
      <c r="A24" s="48" t="s">
        <v>66</v>
      </c>
      <c r="B24" s="30" t="s">
        <v>67</v>
      </c>
      <c r="C24" s="49">
        <v>0</v>
      </c>
      <c r="D24" s="52">
        <v>232</v>
      </c>
      <c r="E24" s="50">
        <v>0</v>
      </c>
      <c r="F24" s="27" t="s">
        <v>65</v>
      </c>
      <c r="G24" s="27">
        <f>E24/D24</f>
        <v>0</v>
      </c>
      <c r="H24" s="51">
        <v>0</v>
      </c>
      <c r="I24" s="27" t="s">
        <v>65</v>
      </c>
      <c r="J24" s="27">
        <f>H24/D24</f>
        <v>0</v>
      </c>
      <c r="K24" s="51">
        <v>0</v>
      </c>
      <c r="L24" s="27" t="s">
        <v>65</v>
      </c>
      <c r="M24" s="27">
        <f>K24/D24</f>
        <v>0</v>
      </c>
    </row>
    <row r="25" spans="1:13" ht="15.75">
      <c r="A25" s="21" t="s">
        <v>7</v>
      </c>
      <c r="B25" s="32" t="s">
        <v>13</v>
      </c>
      <c r="C25" s="23">
        <f>C26+C27+C28+C29+C30</f>
        <v>7223818.08</v>
      </c>
      <c r="D25" s="23">
        <f>D26+D27+D28+D29+D30</f>
        <v>7687493.33</v>
      </c>
      <c r="E25" s="23">
        <f>E26+E27+E28+E29+E30</f>
        <v>7788382.0600000005</v>
      </c>
      <c r="F25" s="25">
        <f aca="true" t="shared" si="6" ref="F25:F31">E25/C25</f>
        <v>1.0781531281308236</v>
      </c>
      <c r="G25" s="25">
        <f aca="true" t="shared" si="7" ref="G25:G31">E25/D25</f>
        <v>1.0131237486224915</v>
      </c>
      <c r="H25" s="23">
        <f>H26+H27+H28+H29+H30</f>
        <v>7266682.0600000005</v>
      </c>
      <c r="I25" s="25">
        <f aca="true" t="shared" si="8" ref="I25:I31">H25/C25</f>
        <v>1.0059337014754945</v>
      </c>
      <c r="J25" s="25">
        <f aca="true" t="shared" si="9" ref="J25:J31">H25/D25</f>
        <v>0.9452602751071265</v>
      </c>
      <c r="K25" s="23">
        <f>K26+K27+K28+K29+K30</f>
        <v>6918836.38</v>
      </c>
      <c r="L25" s="25">
        <f aca="true" t="shared" si="10" ref="L25:L31">K25/C25</f>
        <v>0.9577810935128089</v>
      </c>
      <c r="M25" s="25">
        <f aca="true" t="shared" si="11" ref="M25:M31">K25/D25</f>
        <v>0.9000120173112397</v>
      </c>
    </row>
    <row r="26" spans="1:13" ht="31.5">
      <c r="A26" s="22" t="s">
        <v>41</v>
      </c>
      <c r="B26" s="35" t="s">
        <v>42</v>
      </c>
      <c r="C26" s="26">
        <v>5526200</v>
      </c>
      <c r="D26" s="26">
        <v>5526200</v>
      </c>
      <c r="E26" s="26">
        <v>5526200</v>
      </c>
      <c r="F26" s="25">
        <f t="shared" si="6"/>
        <v>1</v>
      </c>
      <c r="G26" s="25">
        <f t="shared" si="7"/>
        <v>1</v>
      </c>
      <c r="H26" s="31">
        <v>5000300</v>
      </c>
      <c r="I26" s="25">
        <f t="shared" si="8"/>
        <v>0.9048351489269298</v>
      </c>
      <c r="J26" s="25">
        <f t="shared" si="9"/>
        <v>0.9048351489269298</v>
      </c>
      <c r="K26" s="31">
        <v>5000300</v>
      </c>
      <c r="L26" s="25">
        <f t="shared" si="10"/>
        <v>0.9048351489269298</v>
      </c>
      <c r="M26" s="25">
        <f t="shared" si="11"/>
        <v>0.9048351489269298</v>
      </c>
    </row>
    <row r="27" spans="1:13" ht="47.25">
      <c r="A27" s="22" t="s">
        <v>43</v>
      </c>
      <c r="B27" s="35" t="s">
        <v>44</v>
      </c>
      <c r="C27" s="26">
        <v>356948.99</v>
      </c>
      <c r="D27" s="26">
        <v>435015.59</v>
      </c>
      <c r="E27" s="26">
        <v>0</v>
      </c>
      <c r="F27" s="25">
        <f t="shared" si="6"/>
        <v>0</v>
      </c>
      <c r="G27" s="25">
        <f t="shared" si="7"/>
        <v>0</v>
      </c>
      <c r="H27" s="31">
        <v>0</v>
      </c>
      <c r="I27" s="25">
        <f t="shared" si="8"/>
        <v>0</v>
      </c>
      <c r="J27" s="25">
        <f t="shared" si="9"/>
        <v>0</v>
      </c>
      <c r="K27" s="31">
        <v>0</v>
      </c>
      <c r="L27" s="25">
        <f t="shared" si="10"/>
        <v>0</v>
      </c>
      <c r="M27" s="25">
        <f t="shared" si="11"/>
        <v>0</v>
      </c>
    </row>
    <row r="28" spans="1:13" ht="22.5" customHeight="1">
      <c r="A28" s="22" t="s">
        <v>45</v>
      </c>
      <c r="B28" s="35" t="s">
        <v>46</v>
      </c>
      <c r="C28" s="26">
        <v>387406</v>
      </c>
      <c r="D28" s="26">
        <v>874982.06</v>
      </c>
      <c r="E28" s="26">
        <v>0</v>
      </c>
      <c r="F28" s="25">
        <f>E28/C28</f>
        <v>0</v>
      </c>
      <c r="G28" s="25">
        <f>E28/D28</f>
        <v>0</v>
      </c>
      <c r="H28" s="31">
        <v>0</v>
      </c>
      <c r="I28" s="25">
        <f>H28/C28</f>
        <v>0</v>
      </c>
      <c r="J28" s="25">
        <f>H28/D28</f>
        <v>0</v>
      </c>
      <c r="K28" s="31">
        <v>0</v>
      </c>
      <c r="L28" s="25">
        <f>K28/C28</f>
        <v>0</v>
      </c>
      <c r="M28" s="25">
        <f>K28/D28</f>
        <v>0</v>
      </c>
    </row>
    <row r="29" spans="1:13" ht="63">
      <c r="A29" s="22" t="s">
        <v>47</v>
      </c>
      <c r="B29" s="35" t="s">
        <v>48</v>
      </c>
      <c r="C29" s="26">
        <v>101000</v>
      </c>
      <c r="D29" s="26">
        <v>115400</v>
      </c>
      <c r="E29" s="26">
        <v>120600</v>
      </c>
      <c r="F29" s="25">
        <f t="shared" si="6"/>
        <v>1.194059405940594</v>
      </c>
      <c r="G29" s="25">
        <f t="shared" si="7"/>
        <v>1.0450606585788562</v>
      </c>
      <c r="H29" s="31">
        <v>124800</v>
      </c>
      <c r="I29" s="25">
        <f t="shared" si="8"/>
        <v>1.2356435643564356</v>
      </c>
      <c r="J29" s="25">
        <f t="shared" si="9"/>
        <v>1.0814558058925476</v>
      </c>
      <c r="K29" s="31">
        <v>124800</v>
      </c>
      <c r="L29" s="25">
        <f t="shared" si="10"/>
        <v>1.2356435643564356</v>
      </c>
      <c r="M29" s="25">
        <f t="shared" si="11"/>
        <v>1.0814558058925476</v>
      </c>
    </row>
    <row r="30" spans="1:13" ht="94.5">
      <c r="A30" s="22" t="s">
        <v>49</v>
      </c>
      <c r="B30" s="35" t="s">
        <v>50</v>
      </c>
      <c r="C30" s="26">
        <v>852263.09</v>
      </c>
      <c r="D30" s="26">
        <v>735895.68</v>
      </c>
      <c r="E30" s="26">
        <v>2141582.06</v>
      </c>
      <c r="F30" s="25">
        <f t="shared" si="6"/>
        <v>2.5128180313428805</v>
      </c>
      <c r="G30" s="25">
        <f t="shared" si="7"/>
        <v>2.910170718762746</v>
      </c>
      <c r="H30" s="31">
        <v>2141582.06</v>
      </c>
      <c r="I30" s="25">
        <f t="shared" si="8"/>
        <v>2.5128180313428805</v>
      </c>
      <c r="J30" s="25">
        <f t="shared" si="9"/>
        <v>2.910170718762746</v>
      </c>
      <c r="K30" s="31">
        <v>1793736.38</v>
      </c>
      <c r="L30" s="25">
        <f t="shared" si="10"/>
        <v>2.1046744849644963</v>
      </c>
      <c r="M30" s="25">
        <f t="shared" si="11"/>
        <v>2.437487307983653</v>
      </c>
    </row>
    <row r="31" spans="1:13" ht="15.75">
      <c r="A31" s="46" t="s">
        <v>18</v>
      </c>
      <c r="B31" s="46"/>
      <c r="C31" s="42">
        <f>C7+C25</f>
        <v>8826089.1</v>
      </c>
      <c r="D31" s="42">
        <f>D7+D25</f>
        <v>9224647.93</v>
      </c>
      <c r="E31" s="42">
        <f>E7+E25</f>
        <v>9197382.06</v>
      </c>
      <c r="F31" s="25">
        <f t="shared" si="6"/>
        <v>1.042067665054503</v>
      </c>
      <c r="G31" s="25">
        <f t="shared" si="7"/>
        <v>0.9970442373295</v>
      </c>
      <c r="H31" s="42">
        <f>H7+H25</f>
        <v>8686682.06</v>
      </c>
      <c r="I31" s="25">
        <f t="shared" si="8"/>
        <v>0.9842051175304815</v>
      </c>
      <c r="J31" s="25">
        <f t="shared" si="9"/>
        <v>0.9416816908263296</v>
      </c>
      <c r="K31" s="42">
        <f>K7+K25</f>
        <v>8349836.38</v>
      </c>
      <c r="L31" s="25">
        <f t="shared" si="10"/>
        <v>0.9460403453212364</v>
      </c>
      <c r="M31" s="25">
        <f t="shared" si="11"/>
        <v>0.9051658603517023</v>
      </c>
    </row>
    <row r="32" ht="12.75">
      <c r="D32" s="15"/>
    </row>
    <row r="33" ht="18.75">
      <c r="D33" s="16"/>
    </row>
    <row r="34" ht="12.75">
      <c r="D34" s="15"/>
    </row>
    <row r="35" ht="18.75">
      <c r="D35" s="14"/>
    </row>
    <row r="36" ht="12.75">
      <c r="D36" s="15"/>
    </row>
    <row r="37" ht="18.75">
      <c r="D37" s="14"/>
    </row>
    <row r="38" ht="12.75">
      <c r="D38" s="15"/>
    </row>
  </sheetData>
  <sheetProtection/>
  <mergeCells count="4">
    <mergeCell ref="A1:M1"/>
    <mergeCell ref="A22:B22"/>
    <mergeCell ref="A3:M3"/>
    <mergeCell ref="A31:B31"/>
  </mergeCells>
  <printOptions/>
  <pageMargins left="0.3937007874015748" right="0" top="0.984251968503937" bottom="0.5905511811023623" header="0" footer="0"/>
  <pageSetup fitToHeight="0" fitToWidth="1" horizontalDpi="600" verticalDpi="600" orientation="landscape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Любовь</cp:lastModifiedBy>
  <cp:lastPrinted>2020-11-18T12:08:50Z</cp:lastPrinted>
  <dcterms:created xsi:type="dcterms:W3CDTF">2014-03-24T07:39:29Z</dcterms:created>
  <dcterms:modified xsi:type="dcterms:W3CDTF">2023-11-23T08:35:30Z</dcterms:modified>
  <cp:category/>
  <cp:version/>
  <cp:contentType/>
  <cp:contentStatus/>
</cp:coreProperties>
</file>