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за 9 месяцев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E66" i="4"/>
  <c r="E65" s="1"/>
  <c r="E63"/>
  <c r="E62" s="1"/>
  <c r="E60"/>
  <c r="E59" s="1"/>
  <c r="E57"/>
  <c r="E56" s="1"/>
  <c r="E46"/>
  <c r="E44"/>
  <c r="E43" s="1"/>
  <c r="E41"/>
  <c r="E40" s="1"/>
  <c r="E37"/>
  <c r="E36" s="1"/>
  <c r="E33"/>
  <c r="E32" s="1"/>
  <c r="E25"/>
  <c r="E23"/>
  <c r="E21"/>
  <c r="E19"/>
  <c r="E17"/>
  <c r="E11"/>
  <c r="E9"/>
  <c r="D57"/>
  <c r="D25"/>
  <c r="D21"/>
  <c r="D56"/>
  <c r="F20"/>
  <c r="F53"/>
  <c r="F50"/>
  <c r="F45"/>
  <c r="F39"/>
  <c r="D19"/>
  <c r="C19"/>
  <c r="D41"/>
  <c r="E8" l="1"/>
  <c r="E7"/>
  <c r="E72" s="1"/>
  <c r="F19"/>
  <c r="F61"/>
  <c r="F71"/>
  <c r="F68"/>
  <c r="F67"/>
  <c r="F51"/>
  <c r="F48"/>
  <c r="F47"/>
  <c r="F42"/>
  <c r="F38"/>
  <c r="F34"/>
  <c r="F30"/>
  <c r="F29"/>
  <c r="F27"/>
  <c r="F16"/>
  <c r="F14"/>
  <c r="F13"/>
  <c r="F12"/>
  <c r="F10"/>
  <c r="D17"/>
  <c r="D66" l="1"/>
  <c r="D65" s="1"/>
  <c r="C66"/>
  <c r="C65" s="1"/>
  <c r="D63"/>
  <c r="C63"/>
  <c r="D62"/>
  <c r="C62"/>
  <c r="D60"/>
  <c r="D59" s="1"/>
  <c r="C60"/>
  <c r="C59" s="1"/>
  <c r="C57"/>
  <c r="C56" s="1"/>
  <c r="D46"/>
  <c r="F46" s="1"/>
  <c r="C46"/>
  <c r="D44"/>
  <c r="F44" s="1"/>
  <c r="C44"/>
  <c r="F41"/>
  <c r="C41"/>
  <c r="C40" s="1"/>
  <c r="D40"/>
  <c r="F40" s="1"/>
  <c r="D37"/>
  <c r="F37" s="1"/>
  <c r="C37"/>
  <c r="D36"/>
  <c r="C36"/>
  <c r="D33"/>
  <c r="D32" s="1"/>
  <c r="C33"/>
  <c r="C32"/>
  <c r="F25"/>
  <c r="C25"/>
  <c r="D23"/>
  <c r="C23"/>
  <c r="D11"/>
  <c r="F11" s="1"/>
  <c r="C11"/>
  <c r="D9"/>
  <c r="C9"/>
  <c r="D8" l="1"/>
  <c r="F8" s="1"/>
  <c r="F66"/>
  <c r="F59"/>
  <c r="F60"/>
  <c r="D43"/>
  <c r="F33"/>
  <c r="F9"/>
  <c r="F65"/>
  <c r="F36"/>
  <c r="F32"/>
  <c r="C43"/>
  <c r="C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C7" i="4" l="1"/>
  <c r="C72" s="1"/>
  <c r="D7"/>
  <c r="D72" s="1"/>
  <c r="F43"/>
  <c r="C8" i="1"/>
  <c r="F8" s="1"/>
  <c r="C7"/>
  <c r="F72" i="4" l="1"/>
  <c r="F7"/>
  <c r="C63" i="1"/>
</calcChain>
</file>

<file path=xl/sharedStrings.xml><?xml version="1.0" encoding="utf-8"?>
<sst xmlns="http://schemas.openxmlformats.org/spreadsheetml/2006/main" count="280" uniqueCount="145">
  <si>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</si>
  <si>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</si>
  <si>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</si>
  <si>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</si>
  <si>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</si>
  <si>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</si>
  <si>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</si>
  <si>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</si>
  <si>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</si>
  <si>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</si>
  <si>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</si>
  <si>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</si>
  <si>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</si>
  <si>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</si>
  <si>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</si>
  <si>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</si>
  <si>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</si>
  <si>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</si>
  <si>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</si>
  <si>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</si>
  <si>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</si>
  <si>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</si>
  <si>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</si>
  <si>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</si>
  <si>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</si>
  <si>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</si>
  <si>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</si>
  <si>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</si>
  <si>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</si>
  <si>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</si>
  <si>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</si>
  <si>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</si>
  <si>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</si>
  <si>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</si>
  <si>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</si>
  <si>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</si>
  <si>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</si>
  <si>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</si>
  <si>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</si>
  <si>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</si>
  <si>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</si>
  <si>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</si>
  <si>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</si>
  <si>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</si>
  <si>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</si>
  <si>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</si>
  <si>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</si>
  <si>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</si>
  <si>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</si>
  <si>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</si>
  <si>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</si>
  <si>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</si>
  <si>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</si>
  <si>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</si>
  <si>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</si>
  <si>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</si>
  <si>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</si>
  <si>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</si>
  <si>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</si>
  <si>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</si>
  <si>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</si>
  <si>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</si>
  <si>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</si>
  <si>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</si>
  <si>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</si>
  <si>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</si>
  <si>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</si>
  <si>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</si>
  <si>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</si>
  <si>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</si>
  <si>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</si>
  <si>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</si>
  <si>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</si>
  <si>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</si>
  <si>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</si>
  <si>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</si>
  <si>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</si>
  <si>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</si>
  <si>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</si>
  <si>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</si>
  <si>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</si>
  <si>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</si>
  <si>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</si>
  <si>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</si>
  <si>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</si>
  <si>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</si>
  <si>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</si>
  <si>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</si>
  <si>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</si>
  <si>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</si>
  <si>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</si>
  <si>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</si>
  <si>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</si>
  <si>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</si>
  <si>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</si>
  <si>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</si>
  <si>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</si>
  <si>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</si>
  <si>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</si>
  <si>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</si>
  <si>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</si>
  <si>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</si>
  <si>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</si>
  <si>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</si>
  <si>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</si>
  <si>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</si>
  <si>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</si>
  <si>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</si>
  <si>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</si>
  <si>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</si>
  <si>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</si>
  <si>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</si>
  <si>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</si>
  <si>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</si>
  <si>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</si>
  <si>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</si>
  <si>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</si>
  <si>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</si>
  <si>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</si>
  <si>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</si>
  <si>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</si>
  <si>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</si>
  <si>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</si>
  <si>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</si>
  <si>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</si>
  <si>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>Обеспечение и проведение выборов и референдумов</t>
  </si>
  <si>
    <t>9210107</t>
  </si>
  <si>
    <t>92101073190020360 800</t>
  </si>
  <si>
    <t>Проведение выборов и референдумов  (Прочая закупка товаров, работ и услуг для обеспечения государственных (муниципальных) нужд)</t>
  </si>
  <si>
    <t>921080106101S0340 100</t>
  </si>
  <si>
    <t>*</t>
  </si>
  <si>
    <t>Исполнено за 9 месяцев 2022 года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</si>
  <si>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</si>
  <si>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92101043190020360 500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</si>
  <si>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</si>
  <si>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9210106</t>
  </si>
  <si>
    <t xml:space="preserve"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</t>
  </si>
  <si>
    <t>92101063190020370 500</t>
  </si>
  <si>
    <t>Организация закупок товаров, работ, услуг для обеспечения муниципальных нужд Введенского сельского поселения в соответствии с требованиями 44-ФЗ (Прочая закупка товаров, работ и услуг для обеспечения государственных (муниципальных) нужд)</t>
  </si>
  <si>
    <t>92101130260100420 200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</si>
  <si>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</si>
  <si>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 xml:space="preserve">Аналитические данные по расходам бюджета Введенского сельского поселения за 9 месяцев 2023 года по разделам и подразделам классификации расходов бюджетов  в сравнении с соответствующим периодом прошлого года </t>
  </si>
  <si>
    <t>Исполнено за 9 месяцев 2023 года</t>
  </si>
  <si>
    <t>92105030520100260 200</t>
  </si>
  <si>
    <t>Работы по благоустройству территории с. Дунилово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</si>
</sst>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118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8"/>
      <c r="B4" s="28"/>
      <c r="C4" s="28"/>
      <c r="D4" s="28"/>
      <c r="E4" s="36" t="s">
        <v>119</v>
      </c>
      <c r="F4" s="36"/>
    </row>
    <row r="5" spans="1:6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topLeftCell="A68" workbookViewId="0">
      <selection activeCell="D72" sqref="D72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141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18" customHeight="1">
      <c r="A4" s="29"/>
      <c r="B4" s="29"/>
      <c r="C4" s="29"/>
      <c r="D4" s="29"/>
      <c r="E4" s="36" t="s">
        <v>119</v>
      </c>
      <c r="F4" s="36"/>
    </row>
    <row r="5" spans="1:6">
      <c r="A5" s="37" t="s">
        <v>24</v>
      </c>
      <c r="B5" s="37"/>
      <c r="C5" s="37"/>
      <c r="D5" s="37"/>
      <c r="E5" s="37"/>
      <c r="F5" s="37"/>
    </row>
    <row r="6" spans="1:6" ht="83.25" customHeight="1">
      <c r="A6" s="2" t="s">
        <v>0</v>
      </c>
      <c r="B6" s="2" t="s">
        <v>1</v>
      </c>
      <c r="C6" s="2" t="s">
        <v>2</v>
      </c>
      <c r="D6" s="32" t="s">
        <v>142</v>
      </c>
      <c r="E6" s="32" t="s">
        <v>131</v>
      </c>
      <c r="F6" s="33" t="s">
        <v>120</v>
      </c>
    </row>
    <row r="7" spans="1:6" ht="15.75">
      <c r="A7" s="6" t="s">
        <v>25</v>
      </c>
      <c r="B7" s="17"/>
      <c r="C7" s="14">
        <f>C8+C32+C36+C40+C43+C56+C59+C62</f>
        <v>4451200</v>
      </c>
      <c r="D7" s="14">
        <f>D8+D32+D36+D40+D43+D56+D59+D62+D17</f>
        <v>4688184.040000001</v>
      </c>
      <c r="E7" s="14">
        <f>E8+E32+E36+E40+E43+E56+E59+E62+E17</f>
        <v>4990101.3</v>
      </c>
      <c r="F7" s="30">
        <f>D7/E7</f>
        <v>0.93949676733015441</v>
      </c>
    </row>
    <row r="8" spans="1:6" ht="19.5" customHeight="1">
      <c r="A8" s="7" t="s">
        <v>26</v>
      </c>
      <c r="B8" s="17" t="s">
        <v>29</v>
      </c>
      <c r="C8" s="14">
        <f>C9+C11+C23+C25</f>
        <v>3289779.6</v>
      </c>
      <c r="D8" s="14">
        <f>D9+D11+D23+D25+D19+D21</f>
        <v>2855139.22</v>
      </c>
      <c r="E8" s="14">
        <f>E9+E11+E23+E25+E19+E21</f>
        <v>2857791.7</v>
      </c>
      <c r="F8" s="30">
        <f t="shared" ref="F8:F72" si="0">D8/E8</f>
        <v>0.99907184277986394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631773.04</v>
      </c>
      <c r="E9" s="14">
        <f>E10</f>
        <v>533877.51</v>
      </c>
      <c r="F9" s="30">
        <f t="shared" si="0"/>
        <v>1.1833670236455549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631773.04</v>
      </c>
      <c r="E10" s="16">
        <v>533877.51</v>
      </c>
      <c r="F10" s="31">
        <f t="shared" si="0"/>
        <v>1.1833670236455549</v>
      </c>
    </row>
    <row r="11" spans="1:6" ht="52.5" customHeight="1">
      <c r="A11" s="6" t="s">
        <v>6</v>
      </c>
      <c r="B11" s="17" t="s">
        <v>32</v>
      </c>
      <c r="C11" s="14">
        <f>SUM(C12:C16)</f>
        <v>2377779.6</v>
      </c>
      <c r="D11" s="14">
        <f>SUM(D12:D16)</f>
        <v>2041750.82</v>
      </c>
      <c r="E11" s="14">
        <f>SUM(E12:E16)</f>
        <v>2072289.8599999999</v>
      </c>
      <c r="F11" s="30">
        <f t="shared" si="0"/>
        <v>0.98526314267638226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1745001.4</v>
      </c>
      <c r="E12" s="16">
        <v>1685910.89</v>
      </c>
      <c r="F12" s="31">
        <f t="shared" si="0"/>
        <v>1.035049604549384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216215.07</v>
      </c>
      <c r="E13" s="16">
        <v>372294.62</v>
      </c>
      <c r="F13" s="31">
        <f t="shared" si="0"/>
        <v>0.58076334812466535</v>
      </c>
    </row>
    <row r="14" spans="1:6" ht="31.5">
      <c r="A14" s="8" t="s">
        <v>35</v>
      </c>
      <c r="B14" s="15" t="s">
        <v>39</v>
      </c>
      <c r="C14" s="16">
        <v>2600</v>
      </c>
      <c r="D14" s="16">
        <v>615</v>
      </c>
      <c r="E14" s="16">
        <v>615</v>
      </c>
      <c r="F14" s="31">
        <f t="shared" si="0"/>
        <v>1</v>
      </c>
    </row>
    <row r="15" spans="1:6" ht="94.5">
      <c r="A15" s="8" t="s">
        <v>132</v>
      </c>
      <c r="B15" s="15" t="s">
        <v>133</v>
      </c>
      <c r="C15" s="16"/>
      <c r="D15" s="16">
        <v>469.35</v>
      </c>
      <c r="E15" s="16">
        <v>469.35</v>
      </c>
      <c r="F15" s="31" t="s">
        <v>130</v>
      </c>
    </row>
    <row r="16" spans="1:6" ht="46.5">
      <c r="A16" s="9" t="s">
        <v>36</v>
      </c>
      <c r="B16" s="15" t="s">
        <v>40</v>
      </c>
      <c r="C16" s="16">
        <v>13000</v>
      </c>
      <c r="D16" s="16">
        <v>79450</v>
      </c>
      <c r="E16" s="16">
        <v>13000</v>
      </c>
      <c r="F16" s="31">
        <f t="shared" si="0"/>
        <v>6.1115384615384611</v>
      </c>
    </row>
    <row r="17" spans="1:6" ht="15.75" hidden="1">
      <c r="A17" s="6" t="s">
        <v>121</v>
      </c>
      <c r="B17" s="17" t="s">
        <v>122</v>
      </c>
      <c r="C17" s="14"/>
      <c r="D17" s="14">
        <f>D18</f>
        <v>0</v>
      </c>
      <c r="E17" s="14">
        <f>E18</f>
        <v>0</v>
      </c>
      <c r="F17" s="30" t="s">
        <v>130</v>
      </c>
    </row>
    <row r="18" spans="1:6" ht="68.25" hidden="1" customHeight="1">
      <c r="A18" s="9" t="s">
        <v>123</v>
      </c>
      <c r="B18" s="15" t="s">
        <v>124</v>
      </c>
      <c r="C18" s="16"/>
      <c r="D18" s="16">
        <v>0</v>
      </c>
      <c r="E18" s="16">
        <v>0</v>
      </c>
      <c r="F18" s="31" t="s">
        <v>130</v>
      </c>
    </row>
    <row r="19" spans="1:6" ht="22.5" hidden="1" customHeight="1">
      <c r="A19" s="6" t="s">
        <v>125</v>
      </c>
      <c r="B19" s="17" t="s">
        <v>126</v>
      </c>
      <c r="C19" s="14">
        <f t="shared" ref="C19:C23" si="1">C20</f>
        <v>10000</v>
      </c>
      <c r="D19" s="14">
        <f>D20</f>
        <v>0</v>
      </c>
      <c r="E19" s="14">
        <f>E20</f>
        <v>0</v>
      </c>
      <c r="F19" s="30" t="e">
        <f t="shared" si="0"/>
        <v>#DIV/0!</v>
      </c>
    </row>
    <row r="20" spans="1:6" ht="51" hidden="1" customHeight="1">
      <c r="A20" s="9" t="s">
        <v>128</v>
      </c>
      <c r="B20" s="15" t="s">
        <v>127</v>
      </c>
      <c r="C20" s="16">
        <v>10000</v>
      </c>
      <c r="D20" s="16">
        <v>0</v>
      </c>
      <c r="E20" s="16">
        <v>0</v>
      </c>
      <c r="F20" s="31" t="e">
        <f t="shared" si="0"/>
        <v>#DIV/0!</v>
      </c>
    </row>
    <row r="21" spans="1:6" ht="51" customHeight="1">
      <c r="A21" s="6" t="s">
        <v>134</v>
      </c>
      <c r="B21" s="17" t="s">
        <v>135</v>
      </c>
      <c r="C21" s="14"/>
      <c r="D21" s="14">
        <f>D22</f>
        <v>32482.1</v>
      </c>
      <c r="E21" s="14">
        <f>E22</f>
        <v>33453</v>
      </c>
      <c r="F21" s="30" t="s">
        <v>130</v>
      </c>
    </row>
    <row r="22" spans="1:6" ht="85.5" customHeight="1">
      <c r="A22" s="9" t="s">
        <v>136</v>
      </c>
      <c r="B22" s="15" t="s">
        <v>137</v>
      </c>
      <c r="C22" s="16"/>
      <c r="D22" s="16">
        <v>32482.1</v>
      </c>
      <c r="E22" s="16">
        <v>33453</v>
      </c>
      <c r="F22" s="31" t="s">
        <v>130</v>
      </c>
    </row>
    <row r="23" spans="1:6" ht="15.75">
      <c r="A23" s="6" t="s">
        <v>7</v>
      </c>
      <c r="B23" s="17" t="s">
        <v>42</v>
      </c>
      <c r="C23" s="14">
        <f t="shared" si="1"/>
        <v>10000</v>
      </c>
      <c r="D23" s="14">
        <f>D24</f>
        <v>0</v>
      </c>
      <c r="E23" s="14">
        <f>E24</f>
        <v>0</v>
      </c>
      <c r="F23" s="30" t="s">
        <v>130</v>
      </c>
    </row>
    <row r="24" spans="1:6" ht="31.5">
      <c r="A24" s="8" t="s">
        <v>41</v>
      </c>
      <c r="B24" s="15" t="s">
        <v>43</v>
      </c>
      <c r="C24" s="16">
        <v>10000</v>
      </c>
      <c r="D24" s="16">
        <v>0</v>
      </c>
      <c r="E24" s="16">
        <v>0</v>
      </c>
      <c r="F24" s="31" t="s">
        <v>130</v>
      </c>
    </row>
    <row r="25" spans="1:6" ht="15.75">
      <c r="A25" s="6" t="s">
        <v>8</v>
      </c>
      <c r="B25" s="17" t="s">
        <v>49</v>
      </c>
      <c r="C25" s="14">
        <f>SUM(C27:C31)</f>
        <v>224000</v>
      </c>
      <c r="D25" s="14">
        <f>SUM(D26:D31)</f>
        <v>149133.26</v>
      </c>
      <c r="E25" s="14">
        <f>SUM(E26:E31)</f>
        <v>218171.33000000002</v>
      </c>
      <c r="F25" s="30">
        <f t="shared" si="0"/>
        <v>0.68356030097996834</v>
      </c>
    </row>
    <row r="26" spans="1:6" ht="78.75">
      <c r="A26" s="9" t="s">
        <v>138</v>
      </c>
      <c r="B26" s="15" t="s">
        <v>139</v>
      </c>
      <c r="C26" s="14"/>
      <c r="D26" s="16">
        <v>0</v>
      </c>
      <c r="E26" s="16">
        <v>72000</v>
      </c>
      <c r="F26" s="31" t="s">
        <v>130</v>
      </c>
    </row>
    <row r="27" spans="1:6" ht="47.25">
      <c r="A27" s="9" t="s">
        <v>44</v>
      </c>
      <c r="B27" s="15" t="s">
        <v>50</v>
      </c>
      <c r="C27" s="16">
        <v>4000</v>
      </c>
      <c r="D27" s="16">
        <v>5118</v>
      </c>
      <c r="E27" s="16">
        <v>5388</v>
      </c>
      <c r="F27" s="31">
        <f t="shared" si="0"/>
        <v>0.94988864142538976</v>
      </c>
    </row>
    <row r="28" spans="1:6" ht="63">
      <c r="A28" s="9" t="s">
        <v>140</v>
      </c>
      <c r="B28" s="15" t="s">
        <v>51</v>
      </c>
      <c r="C28" s="16">
        <v>80000</v>
      </c>
      <c r="D28" s="16">
        <v>6000</v>
      </c>
      <c r="E28" s="16">
        <v>11300</v>
      </c>
      <c r="F28" s="31" t="s">
        <v>130</v>
      </c>
    </row>
    <row r="29" spans="1:6" ht="46.5">
      <c r="A29" s="9" t="s">
        <v>46</v>
      </c>
      <c r="B29" s="15" t="s">
        <v>52</v>
      </c>
      <c r="C29" s="16">
        <v>122960</v>
      </c>
      <c r="D29" s="16">
        <v>115770.64</v>
      </c>
      <c r="E29" s="16">
        <v>110050.89</v>
      </c>
      <c r="F29" s="31">
        <f t="shared" si="0"/>
        <v>1.0519736823573167</v>
      </c>
    </row>
    <row r="30" spans="1:6" ht="108.75">
      <c r="A30" s="9" t="s">
        <v>47</v>
      </c>
      <c r="B30" s="15" t="s">
        <v>53</v>
      </c>
      <c r="C30" s="16">
        <v>17040</v>
      </c>
      <c r="D30" s="16">
        <v>22244.62</v>
      </c>
      <c r="E30" s="16">
        <v>19432.439999999999</v>
      </c>
      <c r="F30" s="31">
        <f t="shared" si="0"/>
        <v>1.1447157433652182</v>
      </c>
    </row>
    <row r="31" spans="1:6" ht="47.25">
      <c r="A31" s="9" t="s">
        <v>48</v>
      </c>
      <c r="B31" s="15" t="s">
        <v>54</v>
      </c>
      <c r="C31" s="16">
        <v>0</v>
      </c>
      <c r="D31" s="16">
        <v>0</v>
      </c>
      <c r="E31" s="16">
        <v>0</v>
      </c>
      <c r="F31" s="31" t="s">
        <v>130</v>
      </c>
    </row>
    <row r="32" spans="1:6">
      <c r="A32" s="3" t="s">
        <v>9</v>
      </c>
      <c r="B32" s="17" t="s">
        <v>55</v>
      </c>
      <c r="C32" s="14">
        <f>C33</f>
        <v>61000</v>
      </c>
      <c r="D32" s="14">
        <f t="shared" ref="D32:E32" si="2">D33</f>
        <v>75712.12</v>
      </c>
      <c r="E32" s="14">
        <f t="shared" si="2"/>
        <v>65161.42</v>
      </c>
      <c r="F32" s="30">
        <f t="shared" si="0"/>
        <v>1.1619163609387273</v>
      </c>
    </row>
    <row r="33" spans="1:6">
      <c r="A33" s="3" t="s">
        <v>10</v>
      </c>
      <c r="B33" s="17" t="s">
        <v>55</v>
      </c>
      <c r="C33" s="14">
        <f>C34+C35</f>
        <v>61000</v>
      </c>
      <c r="D33" s="14">
        <f t="shared" ref="D33" si="3">D34+D35</f>
        <v>75712.12</v>
      </c>
      <c r="E33" s="14">
        <f t="shared" ref="E33" si="4">E34+E35</f>
        <v>65161.42</v>
      </c>
      <c r="F33" s="30">
        <f t="shared" si="0"/>
        <v>1.1619163609387273</v>
      </c>
    </row>
    <row r="34" spans="1:6" ht="110.25">
      <c r="A34" s="8" t="s">
        <v>56</v>
      </c>
      <c r="B34" s="15" t="s">
        <v>58</v>
      </c>
      <c r="C34" s="16">
        <v>59900</v>
      </c>
      <c r="D34" s="16">
        <v>75712.12</v>
      </c>
      <c r="E34" s="16">
        <v>63761.42</v>
      </c>
      <c r="F34" s="31">
        <f t="shared" si="0"/>
        <v>1.1874283853778664</v>
      </c>
    </row>
    <row r="35" spans="1:6" ht="77.25">
      <c r="A35" s="8" t="s">
        <v>57</v>
      </c>
      <c r="B35" s="15" t="s">
        <v>59</v>
      </c>
      <c r="C35" s="16">
        <v>1100</v>
      </c>
      <c r="D35" s="16">
        <v>0</v>
      </c>
      <c r="E35" s="16">
        <v>1400</v>
      </c>
      <c r="F35" s="31" t="s">
        <v>130</v>
      </c>
    </row>
    <row r="36" spans="1:6" ht="28.5">
      <c r="A36" s="3" t="s">
        <v>11</v>
      </c>
      <c r="B36" s="17" t="s">
        <v>60</v>
      </c>
      <c r="C36" s="14">
        <f>C37</f>
        <v>70000</v>
      </c>
      <c r="D36" s="14">
        <f t="shared" ref="D36:E36" si="5">D37</f>
        <v>68197.7</v>
      </c>
      <c r="E36" s="14">
        <f t="shared" si="5"/>
        <v>73437</v>
      </c>
      <c r="F36" s="30">
        <f t="shared" si="0"/>
        <v>0.92865585467815948</v>
      </c>
    </row>
    <row r="37" spans="1:6" ht="15.75">
      <c r="A37" s="6" t="s">
        <v>61</v>
      </c>
      <c r="B37" s="17" t="s">
        <v>64</v>
      </c>
      <c r="C37" s="14">
        <f>C38+C39</f>
        <v>70000</v>
      </c>
      <c r="D37" s="14">
        <f t="shared" ref="D37" si="6">D38+D39</f>
        <v>68197.7</v>
      </c>
      <c r="E37" s="14">
        <f t="shared" ref="E37" si="7">E38+E39</f>
        <v>73437</v>
      </c>
      <c r="F37" s="30">
        <f t="shared" si="0"/>
        <v>0.92865585467815948</v>
      </c>
    </row>
    <row r="38" spans="1:6" ht="47.25">
      <c r="A38" s="9" t="s">
        <v>62</v>
      </c>
      <c r="B38" s="15" t="s">
        <v>65</v>
      </c>
      <c r="C38" s="16">
        <v>30000</v>
      </c>
      <c r="D38" s="16">
        <v>38799.699999999997</v>
      </c>
      <c r="E38" s="16">
        <v>46500</v>
      </c>
      <c r="F38" s="31">
        <f t="shared" si="0"/>
        <v>0.83440215053763434</v>
      </c>
    </row>
    <row r="39" spans="1:6" ht="63">
      <c r="A39" s="9" t="s">
        <v>63</v>
      </c>
      <c r="B39" s="15" t="s">
        <v>66</v>
      </c>
      <c r="C39" s="16">
        <v>40000</v>
      </c>
      <c r="D39" s="16">
        <v>29398</v>
      </c>
      <c r="E39" s="16">
        <v>26937</v>
      </c>
      <c r="F39" s="31">
        <f t="shared" si="0"/>
        <v>1.0913613245721498</v>
      </c>
    </row>
    <row r="40" spans="1:6">
      <c r="A40" s="3" t="s">
        <v>12</v>
      </c>
      <c r="B40" s="17" t="s">
        <v>68</v>
      </c>
      <c r="C40" s="14">
        <f>C41</f>
        <v>0</v>
      </c>
      <c r="D40" s="14">
        <f t="shared" ref="D40:E41" si="8">D41</f>
        <v>0</v>
      </c>
      <c r="E40" s="14">
        <f t="shared" si="8"/>
        <v>514384.61</v>
      </c>
      <c r="F40" s="30">
        <f t="shared" si="0"/>
        <v>0</v>
      </c>
    </row>
    <row r="41" spans="1:6">
      <c r="A41" s="4" t="s">
        <v>13</v>
      </c>
      <c r="B41" s="15" t="s">
        <v>69</v>
      </c>
      <c r="C41" s="16">
        <f>C42</f>
        <v>0</v>
      </c>
      <c r="D41" s="16">
        <f t="shared" si="8"/>
        <v>0</v>
      </c>
      <c r="E41" s="16">
        <f t="shared" si="8"/>
        <v>514384.61</v>
      </c>
      <c r="F41" s="31">
        <f t="shared" si="0"/>
        <v>0</v>
      </c>
    </row>
    <row r="42" spans="1:6" ht="47.25">
      <c r="A42" s="26" t="s">
        <v>67</v>
      </c>
      <c r="B42" s="15" t="s">
        <v>70</v>
      </c>
      <c r="C42" s="16">
        <v>0</v>
      </c>
      <c r="D42" s="16">
        <v>0</v>
      </c>
      <c r="E42" s="16">
        <v>514384.61</v>
      </c>
      <c r="F42" s="31">
        <f t="shared" si="0"/>
        <v>0</v>
      </c>
    </row>
    <row r="43" spans="1:6">
      <c r="A43" s="3" t="s">
        <v>14</v>
      </c>
      <c r="B43" s="17" t="s">
        <v>89</v>
      </c>
      <c r="C43" s="14">
        <f>C44+C46</f>
        <v>733420.4</v>
      </c>
      <c r="D43" s="14">
        <f t="shared" ref="D43" si="9">D44+D46</f>
        <v>1381012.5999999999</v>
      </c>
      <c r="E43" s="14">
        <f t="shared" ref="E43" si="10">E44+E46</f>
        <v>1042127.95</v>
      </c>
      <c r="F43" s="30">
        <f t="shared" si="0"/>
        <v>1.3251852615602526</v>
      </c>
    </row>
    <row r="44" spans="1:6">
      <c r="A44" s="3" t="s">
        <v>15</v>
      </c>
      <c r="B44" s="17" t="s">
        <v>90</v>
      </c>
      <c r="C44" s="14">
        <f>C45</f>
        <v>0</v>
      </c>
      <c r="D44" s="14">
        <f t="shared" ref="D44:E44" si="11">D45</f>
        <v>238195.20000000001</v>
      </c>
      <c r="E44" s="14">
        <f t="shared" si="11"/>
        <v>228228</v>
      </c>
      <c r="F44" s="30">
        <f t="shared" si="0"/>
        <v>1.0436721173563279</v>
      </c>
    </row>
    <row r="45" spans="1:6" ht="15.75">
      <c r="A45" s="27" t="s">
        <v>71</v>
      </c>
      <c r="B45" s="15" t="s">
        <v>91</v>
      </c>
      <c r="C45" s="18">
        <v>0</v>
      </c>
      <c r="D45" s="18">
        <v>238195.20000000001</v>
      </c>
      <c r="E45" s="18">
        <v>228228</v>
      </c>
      <c r="F45" s="31">
        <f t="shared" si="0"/>
        <v>1.0436721173563279</v>
      </c>
    </row>
    <row r="46" spans="1:6">
      <c r="A46" s="3" t="s">
        <v>16</v>
      </c>
      <c r="B46" s="17" t="s">
        <v>92</v>
      </c>
      <c r="C46" s="19">
        <f>SUM(C47:C55)</f>
        <v>733420.4</v>
      </c>
      <c r="D46" s="19">
        <f>SUM(D47:D55)</f>
        <v>1142817.3999999999</v>
      </c>
      <c r="E46" s="19">
        <f t="shared" ref="E46" si="12">SUM(E47:E55)</f>
        <v>813899.95</v>
      </c>
      <c r="F46" s="30">
        <f t="shared" si="0"/>
        <v>1.4041251630498319</v>
      </c>
    </row>
    <row r="47" spans="1:6" ht="47.25">
      <c r="A47" s="9" t="s">
        <v>72</v>
      </c>
      <c r="B47" s="15" t="s">
        <v>93</v>
      </c>
      <c r="C47" s="16">
        <v>450000</v>
      </c>
      <c r="D47" s="16">
        <v>279230.46999999997</v>
      </c>
      <c r="E47" s="16">
        <v>207059.46</v>
      </c>
      <c r="F47" s="31">
        <f t="shared" si="0"/>
        <v>1.3485521018938231</v>
      </c>
    </row>
    <row r="48" spans="1:6" ht="63">
      <c r="A48" s="9" t="s">
        <v>73</v>
      </c>
      <c r="B48" s="15" t="s">
        <v>94</v>
      </c>
      <c r="C48" s="16">
        <v>50000</v>
      </c>
      <c r="D48" s="12">
        <v>238007.65</v>
      </c>
      <c r="E48" s="12">
        <v>175516.47</v>
      </c>
      <c r="F48" s="31">
        <f t="shared" si="0"/>
        <v>1.356041686572206</v>
      </c>
    </row>
    <row r="49" spans="1:6" ht="47.25" hidden="1">
      <c r="A49" s="9" t="s">
        <v>74</v>
      </c>
      <c r="B49" s="15" t="s">
        <v>97</v>
      </c>
      <c r="C49" s="16">
        <v>0</v>
      </c>
      <c r="D49" s="12">
        <v>0</v>
      </c>
      <c r="E49" s="12">
        <v>0</v>
      </c>
      <c r="F49" s="31"/>
    </row>
    <row r="50" spans="1:6" ht="47.25">
      <c r="A50" s="9" t="s">
        <v>75</v>
      </c>
      <c r="B50" s="15" t="s">
        <v>95</v>
      </c>
      <c r="C50" s="16">
        <v>10000</v>
      </c>
      <c r="D50" s="12">
        <v>13139</v>
      </c>
      <c r="E50" s="12">
        <v>11446</v>
      </c>
      <c r="F50" s="31">
        <f t="shared" si="0"/>
        <v>1.1479119343001922</v>
      </c>
    </row>
    <row r="51" spans="1:6" ht="47.25">
      <c r="A51" s="9" t="s">
        <v>76</v>
      </c>
      <c r="B51" s="15" t="s">
        <v>96</v>
      </c>
      <c r="C51" s="16">
        <v>223420.4</v>
      </c>
      <c r="D51" s="13">
        <v>307789.8</v>
      </c>
      <c r="E51" s="13">
        <v>316878.02</v>
      </c>
      <c r="F51" s="31">
        <f t="shared" si="0"/>
        <v>0.97131950016602597</v>
      </c>
    </row>
    <row r="52" spans="1:6" ht="47.25">
      <c r="A52" s="39" t="s">
        <v>144</v>
      </c>
      <c r="B52" s="15" t="s">
        <v>143</v>
      </c>
      <c r="C52" s="38"/>
      <c r="D52" s="13">
        <v>195000</v>
      </c>
      <c r="E52" s="13">
        <v>0</v>
      </c>
      <c r="F52" s="31" t="s">
        <v>130</v>
      </c>
    </row>
    <row r="53" spans="1:6" ht="31.5">
      <c r="A53" s="9" t="s">
        <v>77</v>
      </c>
      <c r="B53" s="15" t="s">
        <v>98</v>
      </c>
      <c r="C53" s="16">
        <v>0</v>
      </c>
      <c r="D53" s="13">
        <v>109650.48</v>
      </c>
      <c r="E53" s="13">
        <v>103000</v>
      </c>
      <c r="F53" s="31">
        <f t="shared" si="0"/>
        <v>1.0645677669902913</v>
      </c>
    </row>
    <row r="54" spans="1:6" ht="63" hidden="1">
      <c r="A54" s="9" t="s">
        <v>78</v>
      </c>
      <c r="B54" s="15" t="s">
        <v>99</v>
      </c>
      <c r="C54" s="16">
        <v>0</v>
      </c>
      <c r="D54" s="13">
        <v>0</v>
      </c>
      <c r="E54" s="13">
        <v>0</v>
      </c>
      <c r="F54" s="31"/>
    </row>
    <row r="55" spans="1:6" ht="63" hidden="1">
      <c r="A55" s="9" t="s">
        <v>79</v>
      </c>
      <c r="B55" s="15" t="s">
        <v>100</v>
      </c>
      <c r="C55" s="16">
        <v>0</v>
      </c>
      <c r="D55" s="16">
        <v>0</v>
      </c>
      <c r="E55" s="16">
        <v>0</v>
      </c>
      <c r="F55" s="31"/>
    </row>
    <row r="56" spans="1:6" hidden="1">
      <c r="A56" s="3" t="s">
        <v>17</v>
      </c>
      <c r="B56" s="17" t="s">
        <v>101</v>
      </c>
      <c r="C56" s="14">
        <f t="shared" ref="C56:E57" si="13">C57</f>
        <v>10000</v>
      </c>
      <c r="D56" s="14">
        <f t="shared" si="13"/>
        <v>0</v>
      </c>
      <c r="E56" s="14">
        <f t="shared" si="13"/>
        <v>0</v>
      </c>
      <c r="F56" s="30" t="s">
        <v>130</v>
      </c>
    </row>
    <row r="57" spans="1:6" ht="31.5" hidden="1">
      <c r="A57" s="9" t="s">
        <v>18</v>
      </c>
      <c r="B57" s="15" t="s">
        <v>102</v>
      </c>
      <c r="C57" s="16">
        <f t="shared" si="13"/>
        <v>10000</v>
      </c>
      <c r="D57" s="16">
        <f t="shared" si="13"/>
        <v>0</v>
      </c>
      <c r="E57" s="16">
        <f t="shared" si="13"/>
        <v>0</v>
      </c>
      <c r="F57" s="31" t="s">
        <v>130</v>
      </c>
    </row>
    <row r="58" spans="1:6" ht="47.25" hidden="1">
      <c r="A58" s="9" t="s">
        <v>80</v>
      </c>
      <c r="B58" s="15" t="s">
        <v>103</v>
      </c>
      <c r="C58" s="16">
        <v>10000</v>
      </c>
      <c r="D58" s="16">
        <v>0</v>
      </c>
      <c r="E58" s="16">
        <v>0</v>
      </c>
      <c r="F58" s="31" t="s">
        <v>130</v>
      </c>
    </row>
    <row r="59" spans="1:6">
      <c r="A59" s="3" t="s">
        <v>21</v>
      </c>
      <c r="B59" s="17" t="s">
        <v>104</v>
      </c>
      <c r="C59" s="14">
        <f>C60</f>
        <v>267000</v>
      </c>
      <c r="D59" s="14">
        <f t="shared" ref="D59:E60" si="14">D60</f>
        <v>308122.40000000002</v>
      </c>
      <c r="E59" s="14">
        <f t="shared" si="14"/>
        <v>427198.62</v>
      </c>
      <c r="F59" s="30">
        <f t="shared" si="0"/>
        <v>0.72126262954688392</v>
      </c>
    </row>
    <row r="60" spans="1:6">
      <c r="A60" s="3" t="s">
        <v>22</v>
      </c>
      <c r="B60" s="17" t="s">
        <v>105</v>
      </c>
      <c r="C60" s="14">
        <f>C61</f>
        <v>267000</v>
      </c>
      <c r="D60" s="14">
        <f t="shared" si="14"/>
        <v>308122.40000000002</v>
      </c>
      <c r="E60" s="14">
        <f t="shared" si="14"/>
        <v>427198.62</v>
      </c>
      <c r="F60" s="30">
        <f t="shared" si="0"/>
        <v>0.72126262954688392</v>
      </c>
    </row>
    <row r="61" spans="1:6" ht="63">
      <c r="A61" s="26" t="s">
        <v>81</v>
      </c>
      <c r="B61" s="15" t="s">
        <v>106</v>
      </c>
      <c r="C61" s="16">
        <v>267000</v>
      </c>
      <c r="D61" s="16">
        <v>308122.40000000002</v>
      </c>
      <c r="E61" s="16">
        <v>427198.62</v>
      </c>
      <c r="F61" s="31">
        <f t="shared" si="0"/>
        <v>0.72126262954688392</v>
      </c>
    </row>
    <row r="62" spans="1:6">
      <c r="A62" s="3" t="s">
        <v>23</v>
      </c>
      <c r="B62" s="17" t="s">
        <v>108</v>
      </c>
      <c r="C62" s="14">
        <f>C63</f>
        <v>20000</v>
      </c>
      <c r="D62" s="14">
        <f t="shared" ref="D62:E63" si="15">D63</f>
        <v>0</v>
      </c>
      <c r="E62" s="14">
        <f t="shared" si="15"/>
        <v>10000</v>
      </c>
      <c r="F62" s="30" t="s">
        <v>130</v>
      </c>
    </row>
    <row r="63" spans="1:6" ht="15" customHeight="1">
      <c r="A63" s="6" t="s">
        <v>82</v>
      </c>
      <c r="B63" s="17" t="s">
        <v>109</v>
      </c>
      <c r="C63" s="14">
        <f>C64</f>
        <v>20000</v>
      </c>
      <c r="D63" s="14">
        <f t="shared" si="15"/>
        <v>0</v>
      </c>
      <c r="E63" s="14">
        <f t="shared" si="15"/>
        <v>10000</v>
      </c>
      <c r="F63" s="30" t="s">
        <v>130</v>
      </c>
    </row>
    <row r="64" spans="1:6" ht="51.75" customHeight="1">
      <c r="A64" s="10" t="s">
        <v>83</v>
      </c>
      <c r="B64" s="15" t="s">
        <v>110</v>
      </c>
      <c r="C64" s="16">
        <v>20000</v>
      </c>
      <c r="D64" s="16">
        <v>0</v>
      </c>
      <c r="E64" s="16">
        <v>10000</v>
      </c>
      <c r="F64" s="31" t="s">
        <v>130</v>
      </c>
    </row>
    <row r="65" spans="1:6">
      <c r="A65" s="3" t="s">
        <v>19</v>
      </c>
      <c r="B65" s="17" t="s">
        <v>107</v>
      </c>
      <c r="C65" s="14">
        <f>C66</f>
        <v>1284000</v>
      </c>
      <c r="D65" s="14">
        <f t="shared" ref="D65:E65" si="16">D66</f>
        <v>1264114.29</v>
      </c>
      <c r="E65" s="14">
        <f t="shared" si="16"/>
        <v>1318599.08</v>
      </c>
      <c r="F65" s="30">
        <f t="shared" si="0"/>
        <v>0.9586797906760256</v>
      </c>
    </row>
    <row r="66" spans="1:6">
      <c r="A66" s="3" t="s">
        <v>20</v>
      </c>
      <c r="B66" s="17" t="s">
        <v>111</v>
      </c>
      <c r="C66" s="14">
        <f>SUM(C67:C71)</f>
        <v>1284000</v>
      </c>
      <c r="D66" s="14">
        <f t="shared" ref="D66" si="17">SUM(D67:D71)</f>
        <v>1264114.29</v>
      </c>
      <c r="E66" s="14">
        <f t="shared" ref="E66" si="18">SUM(E67:E71)</f>
        <v>1318599.08</v>
      </c>
      <c r="F66" s="30">
        <f t="shared" si="0"/>
        <v>0.9586797906760256</v>
      </c>
    </row>
    <row r="67" spans="1:6" ht="94.5">
      <c r="A67" s="9" t="s">
        <v>84</v>
      </c>
      <c r="B67" s="15" t="s">
        <v>112</v>
      </c>
      <c r="C67" s="16">
        <v>853900</v>
      </c>
      <c r="D67" s="20">
        <v>647117.9</v>
      </c>
      <c r="E67" s="20">
        <v>714165.55</v>
      </c>
      <c r="F67" s="31">
        <f t="shared" si="0"/>
        <v>0.90611749614637671</v>
      </c>
    </row>
    <row r="68" spans="1:6" ht="46.5">
      <c r="A68" s="9" t="s">
        <v>85</v>
      </c>
      <c r="B68" s="15" t="s">
        <v>113</v>
      </c>
      <c r="C68" s="21">
        <v>430000</v>
      </c>
      <c r="D68" s="22">
        <v>314585.89</v>
      </c>
      <c r="E68" s="22">
        <v>313879.03000000003</v>
      </c>
      <c r="F68" s="31">
        <f t="shared" si="0"/>
        <v>1.0022520140960038</v>
      </c>
    </row>
    <row r="69" spans="1:6" ht="31.5">
      <c r="A69" s="9" t="s">
        <v>86</v>
      </c>
      <c r="B69" s="15" t="s">
        <v>114</v>
      </c>
      <c r="C69" s="21">
        <v>100</v>
      </c>
      <c r="D69" s="22">
        <v>0</v>
      </c>
      <c r="E69" s="22">
        <v>0</v>
      </c>
      <c r="F69" s="31" t="s">
        <v>130</v>
      </c>
    </row>
    <row r="70" spans="1:6" ht="141.75">
      <c r="A70" s="9" t="s">
        <v>87</v>
      </c>
      <c r="B70" s="15" t="s">
        <v>129</v>
      </c>
      <c r="C70" s="21">
        <v>0</v>
      </c>
      <c r="D70" s="22">
        <v>0</v>
      </c>
      <c r="E70" s="22">
        <v>0</v>
      </c>
      <c r="F70" s="31" t="s">
        <v>130</v>
      </c>
    </row>
    <row r="71" spans="1:6" ht="157.5">
      <c r="A71" s="9" t="s">
        <v>88</v>
      </c>
      <c r="B71" s="15" t="s">
        <v>116</v>
      </c>
      <c r="C71" s="21">
        <v>0</v>
      </c>
      <c r="D71" s="22">
        <v>302410.5</v>
      </c>
      <c r="E71" s="22">
        <v>290554.5</v>
      </c>
      <c r="F71" s="31">
        <f t="shared" si="0"/>
        <v>1.0408047371491407</v>
      </c>
    </row>
    <row r="72" spans="1:6">
      <c r="A72" s="11" t="s">
        <v>117</v>
      </c>
      <c r="B72" s="23"/>
      <c r="C72" s="19">
        <f>C65+C7</f>
        <v>5735200</v>
      </c>
      <c r="D72" s="19">
        <f>D65+D7</f>
        <v>5952298.330000001</v>
      </c>
      <c r="E72" s="19">
        <f>E65+E7</f>
        <v>6308700.3799999999</v>
      </c>
      <c r="F72" s="30">
        <f t="shared" si="0"/>
        <v>0.94350626459771758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за 9 месяцев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2023-10-12T10:59:59Z</dcterms:modified>
</cp:coreProperties>
</file>