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1-й кварт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D52" i="4"/>
  <c r="D51"/>
  <c r="E61"/>
  <c r="E60" s="1"/>
  <c r="E58"/>
  <c r="E57" s="1"/>
  <c r="E55"/>
  <c r="E54" s="1"/>
  <c r="E52"/>
  <c r="E51" s="1"/>
  <c r="E42"/>
  <c r="E40"/>
  <c r="E37"/>
  <c r="E36" s="1"/>
  <c r="E33"/>
  <c r="E32" s="1"/>
  <c r="E29"/>
  <c r="E28" s="1"/>
  <c r="E22"/>
  <c r="E20"/>
  <c r="E18"/>
  <c r="E16"/>
  <c r="E11"/>
  <c r="E9"/>
  <c r="F46"/>
  <c r="F35"/>
  <c r="D18"/>
  <c r="C18"/>
  <c r="D37"/>
  <c r="E39" l="1"/>
  <c r="E8"/>
  <c r="F56"/>
  <c r="F66"/>
  <c r="F63"/>
  <c r="F62"/>
  <c r="F47"/>
  <c r="F44"/>
  <c r="F43"/>
  <c r="F38"/>
  <c r="F34"/>
  <c r="F30"/>
  <c r="F26"/>
  <c r="F25"/>
  <c r="F23"/>
  <c r="F15"/>
  <c r="F14"/>
  <c r="F13"/>
  <c r="F12"/>
  <c r="F10"/>
  <c r="D16"/>
  <c r="E7" l="1"/>
  <c r="E67" s="1"/>
  <c r="D61"/>
  <c r="D60" s="1"/>
  <c r="C61"/>
  <c r="C60" s="1"/>
  <c r="D58"/>
  <c r="C58"/>
  <c r="D57"/>
  <c r="C57"/>
  <c r="D55"/>
  <c r="D54" s="1"/>
  <c r="C55"/>
  <c r="C54"/>
  <c r="C52"/>
  <c r="C51" s="1"/>
  <c r="D42"/>
  <c r="F42" s="1"/>
  <c r="C42"/>
  <c r="D40"/>
  <c r="C40"/>
  <c r="F37"/>
  <c r="C37"/>
  <c r="C36" s="1"/>
  <c r="D36"/>
  <c r="F36" s="1"/>
  <c r="D33"/>
  <c r="F33" s="1"/>
  <c r="C33"/>
  <c r="C32"/>
  <c r="D29"/>
  <c r="D28" s="1"/>
  <c r="C29"/>
  <c r="C28"/>
  <c r="D22"/>
  <c r="F22" s="1"/>
  <c r="C22"/>
  <c r="D20"/>
  <c r="C20"/>
  <c r="D11"/>
  <c r="F11" s="1"/>
  <c r="C11"/>
  <c r="D9"/>
  <c r="C9"/>
  <c r="D32" l="1"/>
  <c r="D8"/>
  <c r="F8" s="1"/>
  <c r="F61"/>
  <c r="F54"/>
  <c r="F55"/>
  <c r="D39"/>
  <c r="F29"/>
  <c r="F9"/>
  <c r="F60"/>
  <c r="F32"/>
  <c r="F28"/>
  <c r="C39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C7" i="4" l="1"/>
  <c r="C67" s="1"/>
  <c r="D7"/>
  <c r="D67" s="1"/>
  <c r="F39"/>
  <c r="C8" i="1"/>
  <c r="F8" s="1"/>
  <c r="C7"/>
  <c r="F67" i="4" l="1"/>
  <c r="F7"/>
  <c r="C63" i="1"/>
</calcChain>
</file>

<file path=xl/sharedStrings.xml><?xml version="1.0" encoding="utf-8"?>
<sst xmlns="http://schemas.openxmlformats.org/spreadsheetml/2006/main" count="270" uniqueCount="134">
  <si>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</si>
  <si>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</si>
  <si>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</si>
  <si>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</si>
  <si>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</si>
  <si>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</si>
  <si>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</si>
  <si>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</si>
  <si>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</si>
  <si>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</si>
  <si>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</si>
  <si>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</si>
  <si>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</si>
  <si>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</si>
  <si>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</si>
  <si>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</si>
  <si>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</si>
  <si>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</si>
  <si>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</si>
  <si>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</si>
  <si>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</si>
  <si>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</si>
  <si>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</si>
  <si>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</si>
  <si>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</si>
  <si>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</si>
  <si>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</si>
  <si>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</si>
  <si>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</si>
  <si>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</si>
  <si>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</si>
  <si>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</si>
  <si>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</si>
  <si>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</si>
  <si>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</si>
  <si>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</si>
  <si>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</si>
  <si>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</si>
  <si>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</si>
  <si>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</si>
  <si>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</si>
  <si>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</si>
  <si>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</si>
  <si>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</si>
  <si>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</si>
  <si>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</si>
  <si>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</si>
  <si>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</si>
  <si>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</si>
  <si>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</si>
  <si>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</si>
  <si>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</si>
  <si>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</si>
  <si>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</si>
  <si>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</si>
  <si>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</si>
  <si>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</si>
  <si>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</si>
  <si>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</si>
  <si>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</si>
  <si>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</si>
  <si>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</si>
  <si>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</si>
  <si>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</si>
  <si>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</si>
  <si>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</si>
  <si>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</si>
  <si>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</si>
  <si>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</si>
  <si>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</si>
  <si>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</si>
  <si>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</si>
  <si>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</si>
  <si>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</si>
  <si>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</si>
  <si>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</si>
  <si>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</si>
  <si>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</si>
  <si>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</si>
  <si>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</si>
  <si>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</si>
  <si>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</si>
  <si>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</si>
  <si>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</si>
  <si>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</si>
  <si>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</si>
  <si>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</si>
  <si>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</si>
  <si>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</si>
  <si>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</si>
  <si>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</si>
  <si>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</si>
  <si>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</si>
  <si>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</si>
  <si>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</si>
  <si>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</si>
  <si>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</si>
  <si>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</si>
  <si>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</si>
  <si>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</si>
  <si>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</si>
  <si>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</si>
  <si>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</si>
  <si>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</si>
  <si>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</si>
  <si>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</si>
  <si>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</si>
  <si>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</si>
  <si>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</si>
  <si>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</si>
  <si>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</si>
  <si>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</si>
  <si>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</si>
  <si>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</si>
  <si>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</si>
  <si>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</si>
  <si>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</si>
  <si>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</si>
  <si>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</si>
  <si>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</si>
  <si>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</si>
  <si>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</si>
  <si>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</si>
  <si>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</si>
  <si>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</si>
  <si>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</si>
  <si>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</si>
  <si>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</si>
  <si>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</si>
  <si>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</si>
  <si>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>*</t>
  </si>
  <si>
    <t xml:space="preserve">Аналитические данные по расходам бюджета Введенского сельского поселения за 1-й квартал 2021 года по разделам и подразделам классификации расходов бюджетов  в сравнении с соответствующим периодом прошлого года </t>
  </si>
  <si>
    <t>Исполнено за 1-й квартал 2021 года</t>
  </si>
  <si>
    <t>Исполнено за 1-й квартал 2020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</si>
</sst>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118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8"/>
      <c r="B4" s="28"/>
      <c r="C4" s="28"/>
      <c r="D4" s="28"/>
      <c r="E4" s="36" t="s">
        <v>119</v>
      </c>
      <c r="F4" s="36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sqref="A1:F3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8.42578125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131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18" customHeight="1">
      <c r="A4" s="29"/>
      <c r="B4" s="29"/>
      <c r="C4" s="29"/>
      <c r="D4" s="29"/>
      <c r="E4" s="36" t="s">
        <v>119</v>
      </c>
      <c r="F4" s="36"/>
    </row>
    <row r="5" spans="1:6">
      <c r="A5" s="37" t="s">
        <v>24</v>
      </c>
      <c r="B5" s="37"/>
      <c r="C5" s="37"/>
      <c r="D5" s="37"/>
      <c r="E5" s="37"/>
      <c r="F5" s="37"/>
    </row>
    <row r="6" spans="1:6" ht="83.25" customHeight="1">
      <c r="A6" s="2" t="s">
        <v>0</v>
      </c>
      <c r="B6" s="2" t="s">
        <v>1</v>
      </c>
      <c r="C6" s="2" t="s">
        <v>2</v>
      </c>
      <c r="D6" s="32" t="s">
        <v>132</v>
      </c>
      <c r="E6" s="32" t="s">
        <v>133</v>
      </c>
      <c r="F6" s="33" t="s">
        <v>120</v>
      </c>
    </row>
    <row r="7" spans="1:6" ht="15.75">
      <c r="A7" s="6" t="s">
        <v>25</v>
      </c>
      <c r="B7" s="17"/>
      <c r="C7" s="14">
        <f>C8+C28+C32+C36+C39+C51+C54+C57</f>
        <v>4451200</v>
      </c>
      <c r="D7" s="14">
        <f>D8+D28+D32+D36+D39+D51+D54+D57+D16</f>
        <v>1186839.8199999998</v>
      </c>
      <c r="E7" s="14">
        <f>E8+E28+E32+E36+E39+E51+E54+E57+E16</f>
        <v>1238482.3599999999</v>
      </c>
      <c r="F7" s="30">
        <f>D7/E7</f>
        <v>0.95830175570687981</v>
      </c>
    </row>
    <row r="8" spans="1:6" ht="19.5" customHeight="1">
      <c r="A8" s="7" t="s">
        <v>26</v>
      </c>
      <c r="B8" s="17" t="s">
        <v>29</v>
      </c>
      <c r="C8" s="14">
        <f>C9+C11+C20+C22</f>
        <v>3289779.6</v>
      </c>
      <c r="D8" s="14">
        <f>D9+D11+D20+D22+D18</f>
        <v>680543.97</v>
      </c>
      <c r="E8" s="14">
        <f>E9+E11+E20+E22+E18</f>
        <v>742502.46</v>
      </c>
      <c r="F8" s="30">
        <f t="shared" ref="F8:F67" si="0">D8/E8</f>
        <v>0.91655449868812555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172657.65</v>
      </c>
      <c r="E9" s="14">
        <f>E10</f>
        <v>175321.08</v>
      </c>
      <c r="F9" s="30">
        <f t="shared" si="0"/>
        <v>0.98480827291276096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172657.65</v>
      </c>
      <c r="E10" s="16">
        <v>175321.08</v>
      </c>
      <c r="F10" s="31">
        <f t="shared" si="0"/>
        <v>0.98480827291276096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415963.63999999996</v>
      </c>
      <c r="E11" s="14">
        <f>SUM(E12:E15)</f>
        <v>509854.54000000004</v>
      </c>
      <c r="F11" s="30">
        <f t="shared" si="0"/>
        <v>0.81584767294609151</v>
      </c>
    </row>
    <row r="12" spans="1:6" ht="96" customHeight="1">
      <c r="A12" s="8" t="s">
        <v>33</v>
      </c>
      <c r="B12" s="15" t="s">
        <v>37</v>
      </c>
      <c r="C12" s="16">
        <v>1796600</v>
      </c>
      <c r="D12" s="16">
        <v>324441.71999999997</v>
      </c>
      <c r="E12" s="16">
        <v>379200.83</v>
      </c>
      <c r="F12" s="31">
        <f t="shared" si="0"/>
        <v>0.85559338042588129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69901.919999999998</v>
      </c>
      <c r="E13" s="16">
        <v>116833.71</v>
      </c>
      <c r="F13" s="31">
        <f t="shared" si="0"/>
        <v>0.59830266453063929</v>
      </c>
    </row>
    <row r="14" spans="1:6" ht="31.5">
      <c r="A14" s="8" t="s">
        <v>35</v>
      </c>
      <c r="B14" s="15" t="s">
        <v>39</v>
      </c>
      <c r="C14" s="16">
        <v>2600</v>
      </c>
      <c r="D14" s="16">
        <v>820</v>
      </c>
      <c r="E14" s="16">
        <v>820</v>
      </c>
      <c r="F14" s="31">
        <f t="shared" si="0"/>
        <v>1</v>
      </c>
    </row>
    <row r="15" spans="1:6" ht="46.5">
      <c r="A15" s="9" t="s">
        <v>36</v>
      </c>
      <c r="B15" s="15" t="s">
        <v>40</v>
      </c>
      <c r="C15" s="16">
        <v>13000</v>
      </c>
      <c r="D15" s="16">
        <v>20800</v>
      </c>
      <c r="E15" s="16">
        <v>13000</v>
      </c>
      <c r="F15" s="31">
        <f t="shared" si="0"/>
        <v>1.6</v>
      </c>
    </row>
    <row r="16" spans="1:6" ht="15.75">
      <c r="A16" s="6" t="s">
        <v>121</v>
      </c>
      <c r="B16" s="17" t="s">
        <v>122</v>
      </c>
      <c r="C16" s="14"/>
      <c r="D16" s="14">
        <f>D17</f>
        <v>0</v>
      </c>
      <c r="E16" s="14">
        <f>E17</f>
        <v>0</v>
      </c>
      <c r="F16" s="30" t="s">
        <v>130</v>
      </c>
    </row>
    <row r="17" spans="1:6" ht="68.25" customHeight="1">
      <c r="A17" s="9" t="s">
        <v>123</v>
      </c>
      <c r="B17" s="15" t="s">
        <v>124</v>
      </c>
      <c r="C17" s="16"/>
      <c r="D17" s="16">
        <v>0</v>
      </c>
      <c r="E17" s="16">
        <v>0</v>
      </c>
      <c r="F17" s="31" t="s">
        <v>130</v>
      </c>
    </row>
    <row r="18" spans="1:6" ht="22.5" customHeight="1">
      <c r="A18" s="6" t="s">
        <v>125</v>
      </c>
      <c r="B18" s="17" t="s">
        <v>126</v>
      </c>
      <c r="C18" s="14">
        <f t="shared" ref="C18:C20" si="1">C19</f>
        <v>10000</v>
      </c>
      <c r="D18" s="14">
        <f>D19</f>
        <v>0</v>
      </c>
      <c r="E18" s="14">
        <f>E19</f>
        <v>0</v>
      </c>
      <c r="F18" s="30" t="s">
        <v>130</v>
      </c>
    </row>
    <row r="19" spans="1:6" ht="51" customHeight="1">
      <c r="A19" s="9" t="s">
        <v>128</v>
      </c>
      <c r="B19" s="15" t="s">
        <v>127</v>
      </c>
      <c r="C19" s="16">
        <v>10000</v>
      </c>
      <c r="D19" s="16">
        <v>0</v>
      </c>
      <c r="E19" s="16">
        <v>0</v>
      </c>
      <c r="F19" s="31" t="s">
        <v>130</v>
      </c>
    </row>
    <row r="20" spans="1:6" ht="15.75">
      <c r="A20" s="6" t="s">
        <v>7</v>
      </c>
      <c r="B20" s="17" t="s">
        <v>42</v>
      </c>
      <c r="C20" s="14">
        <f t="shared" si="1"/>
        <v>10000</v>
      </c>
      <c r="D20" s="14">
        <f>D21</f>
        <v>0</v>
      </c>
      <c r="E20" s="14">
        <f>E21</f>
        <v>0</v>
      </c>
      <c r="F20" s="30" t="s">
        <v>130</v>
      </c>
    </row>
    <row r="21" spans="1:6" ht="31.5">
      <c r="A21" s="8" t="s">
        <v>41</v>
      </c>
      <c r="B21" s="15" t="s">
        <v>43</v>
      </c>
      <c r="C21" s="16">
        <v>10000</v>
      </c>
      <c r="D21" s="16">
        <v>0</v>
      </c>
      <c r="E21" s="16">
        <v>0</v>
      </c>
      <c r="F21" s="31" t="s">
        <v>130</v>
      </c>
    </row>
    <row r="22" spans="1:6" ht="15.75">
      <c r="A22" s="6" t="s">
        <v>8</v>
      </c>
      <c r="B22" s="17" t="s">
        <v>49</v>
      </c>
      <c r="C22" s="14">
        <f>SUM(C23:C27)</f>
        <v>224000</v>
      </c>
      <c r="D22" s="14">
        <f t="shared" ref="D22" si="2">SUM(D23:D27)</f>
        <v>91922.68</v>
      </c>
      <c r="E22" s="14">
        <f t="shared" ref="E22" si="3">SUM(E23:E27)</f>
        <v>57326.84</v>
      </c>
      <c r="F22" s="30">
        <f t="shared" si="0"/>
        <v>1.6034841620434686</v>
      </c>
    </row>
    <row r="23" spans="1:6" ht="47.25">
      <c r="A23" s="9" t="s">
        <v>44</v>
      </c>
      <c r="B23" s="15" t="s">
        <v>50</v>
      </c>
      <c r="C23" s="16">
        <v>4000</v>
      </c>
      <c r="D23" s="16">
        <v>4577.5</v>
      </c>
      <c r="E23" s="16">
        <v>3734</v>
      </c>
      <c r="F23" s="31">
        <f t="shared" si="0"/>
        <v>1.2258971612212104</v>
      </c>
    </row>
    <row r="24" spans="1:6" ht="61.5">
      <c r="A24" s="9" t="s">
        <v>45</v>
      </c>
      <c r="B24" s="15" t="s">
        <v>51</v>
      </c>
      <c r="C24" s="16">
        <v>80000</v>
      </c>
      <c r="D24" s="16">
        <v>0</v>
      </c>
      <c r="E24" s="16">
        <v>0</v>
      </c>
      <c r="F24" s="31" t="s">
        <v>130</v>
      </c>
    </row>
    <row r="25" spans="1:6" ht="46.5">
      <c r="A25" s="9" t="s">
        <v>46</v>
      </c>
      <c r="B25" s="15" t="s">
        <v>52</v>
      </c>
      <c r="C25" s="16">
        <v>122960</v>
      </c>
      <c r="D25" s="16">
        <v>81116.28</v>
      </c>
      <c r="E25" s="16">
        <v>48114</v>
      </c>
      <c r="F25" s="31">
        <f t="shared" si="0"/>
        <v>1.6859184436962213</v>
      </c>
    </row>
    <row r="26" spans="1:6" ht="108.75">
      <c r="A26" s="9" t="s">
        <v>47</v>
      </c>
      <c r="B26" s="15" t="s">
        <v>53</v>
      </c>
      <c r="C26" s="16">
        <v>17040</v>
      </c>
      <c r="D26" s="16">
        <v>6228.9</v>
      </c>
      <c r="E26" s="16">
        <v>5478.84</v>
      </c>
      <c r="F26" s="31">
        <f t="shared" si="0"/>
        <v>1.1369012418687165</v>
      </c>
    </row>
    <row r="27" spans="1:6" ht="47.25">
      <c r="A27" s="9" t="s">
        <v>48</v>
      </c>
      <c r="B27" s="15" t="s">
        <v>54</v>
      </c>
      <c r="C27" s="16">
        <v>0</v>
      </c>
      <c r="D27" s="16">
        <v>0</v>
      </c>
      <c r="E27" s="16">
        <v>0</v>
      </c>
      <c r="F27" s="31" t="s">
        <v>130</v>
      </c>
    </row>
    <row r="28" spans="1:6">
      <c r="A28" s="3" t="s">
        <v>9</v>
      </c>
      <c r="B28" s="17" t="s">
        <v>55</v>
      </c>
      <c r="C28" s="14">
        <f>C29</f>
        <v>61000</v>
      </c>
      <c r="D28" s="14">
        <f t="shared" ref="D28:E28" si="4">D29</f>
        <v>20154.96</v>
      </c>
      <c r="E28" s="14">
        <f t="shared" si="4"/>
        <v>20154.96</v>
      </c>
      <c r="F28" s="30">
        <f t="shared" si="0"/>
        <v>1</v>
      </c>
    </row>
    <row r="29" spans="1:6">
      <c r="A29" s="3" t="s">
        <v>10</v>
      </c>
      <c r="B29" s="17" t="s">
        <v>55</v>
      </c>
      <c r="C29" s="14">
        <f>C30+C31</f>
        <v>61000</v>
      </c>
      <c r="D29" s="14">
        <f t="shared" ref="D29" si="5">D30+D31</f>
        <v>20154.96</v>
      </c>
      <c r="E29" s="14">
        <f t="shared" ref="E29" si="6">E30+E31</f>
        <v>20154.96</v>
      </c>
      <c r="F29" s="30">
        <f t="shared" si="0"/>
        <v>1</v>
      </c>
    </row>
    <row r="30" spans="1:6" ht="110.25">
      <c r="A30" s="8" t="s">
        <v>56</v>
      </c>
      <c r="B30" s="15" t="s">
        <v>58</v>
      </c>
      <c r="C30" s="16">
        <v>59900</v>
      </c>
      <c r="D30" s="16">
        <v>20154.96</v>
      </c>
      <c r="E30" s="16">
        <v>20154.96</v>
      </c>
      <c r="F30" s="31">
        <f t="shared" si="0"/>
        <v>1</v>
      </c>
    </row>
    <row r="31" spans="1:6" ht="77.25">
      <c r="A31" s="8" t="s">
        <v>57</v>
      </c>
      <c r="B31" s="15" t="s">
        <v>59</v>
      </c>
      <c r="C31" s="16">
        <v>1100</v>
      </c>
      <c r="D31" s="16">
        <v>0</v>
      </c>
      <c r="E31" s="16">
        <v>0</v>
      </c>
      <c r="F31" s="31" t="s">
        <v>130</v>
      </c>
    </row>
    <row r="32" spans="1:6" ht="28.5">
      <c r="A32" s="3" t="s">
        <v>11</v>
      </c>
      <c r="B32" s="17" t="s">
        <v>60</v>
      </c>
      <c r="C32" s="14">
        <f>C33</f>
        <v>70000</v>
      </c>
      <c r="D32" s="14">
        <f t="shared" ref="D32:E32" si="7">D33</f>
        <v>9153</v>
      </c>
      <c r="E32" s="14">
        <f t="shared" si="7"/>
        <v>49405</v>
      </c>
      <c r="F32" s="30">
        <f t="shared" si="0"/>
        <v>0.18526464932699119</v>
      </c>
    </row>
    <row r="33" spans="1:6" ht="15.75">
      <c r="A33" s="6" t="s">
        <v>61</v>
      </c>
      <c r="B33" s="17" t="s">
        <v>64</v>
      </c>
      <c r="C33" s="14">
        <f>C34+C35</f>
        <v>70000</v>
      </c>
      <c r="D33" s="14">
        <f t="shared" ref="D33" si="8">D34+D35</f>
        <v>9153</v>
      </c>
      <c r="E33" s="14">
        <f t="shared" ref="E33" si="9">E34+E35</f>
        <v>49405</v>
      </c>
      <c r="F33" s="30">
        <f t="shared" si="0"/>
        <v>0.18526464932699119</v>
      </c>
    </row>
    <row r="34" spans="1:6" ht="47.25">
      <c r="A34" s="9" t="s">
        <v>62</v>
      </c>
      <c r="B34" s="15" t="s">
        <v>65</v>
      </c>
      <c r="C34" s="16">
        <v>30000</v>
      </c>
      <c r="D34" s="16">
        <v>0</v>
      </c>
      <c r="E34" s="16">
        <v>40000</v>
      </c>
      <c r="F34" s="31">
        <f t="shared" si="0"/>
        <v>0</v>
      </c>
    </row>
    <row r="35" spans="1:6" ht="63">
      <c r="A35" s="9" t="s">
        <v>63</v>
      </c>
      <c r="B35" s="15" t="s">
        <v>66</v>
      </c>
      <c r="C35" s="16">
        <v>40000</v>
      </c>
      <c r="D35" s="16">
        <v>9153</v>
      </c>
      <c r="E35" s="16">
        <v>9405</v>
      </c>
      <c r="F35" s="31">
        <f t="shared" si="0"/>
        <v>0.9732057416267943</v>
      </c>
    </row>
    <row r="36" spans="1:6">
      <c r="A36" s="3" t="s">
        <v>12</v>
      </c>
      <c r="B36" s="17" t="s">
        <v>68</v>
      </c>
      <c r="C36" s="14">
        <f>C37</f>
        <v>0</v>
      </c>
      <c r="D36" s="14">
        <f t="shared" ref="D36:E37" si="10">D37</f>
        <v>203590</v>
      </c>
      <c r="E36" s="14">
        <f t="shared" si="10"/>
        <v>174000</v>
      </c>
      <c r="F36" s="30">
        <f t="shared" si="0"/>
        <v>1.1700574712643679</v>
      </c>
    </row>
    <row r="37" spans="1:6">
      <c r="A37" s="4" t="s">
        <v>13</v>
      </c>
      <c r="B37" s="15" t="s">
        <v>69</v>
      </c>
      <c r="C37" s="16">
        <f>C38</f>
        <v>0</v>
      </c>
      <c r="D37" s="16">
        <f t="shared" si="10"/>
        <v>203590</v>
      </c>
      <c r="E37" s="16">
        <f t="shared" si="10"/>
        <v>174000</v>
      </c>
      <c r="F37" s="31">
        <f t="shared" si="0"/>
        <v>1.1700574712643679</v>
      </c>
    </row>
    <row r="38" spans="1:6" ht="47.25">
      <c r="A38" s="26" t="s">
        <v>67</v>
      </c>
      <c r="B38" s="15" t="s">
        <v>70</v>
      </c>
      <c r="C38" s="16">
        <v>0</v>
      </c>
      <c r="D38" s="16">
        <v>203590</v>
      </c>
      <c r="E38" s="16">
        <v>174000</v>
      </c>
      <c r="F38" s="31">
        <f t="shared" si="0"/>
        <v>1.1700574712643679</v>
      </c>
    </row>
    <row r="39" spans="1:6">
      <c r="A39" s="3" t="s">
        <v>14</v>
      </c>
      <c r="B39" s="17" t="s">
        <v>89</v>
      </c>
      <c r="C39" s="14">
        <f>C40+C42</f>
        <v>733420.4</v>
      </c>
      <c r="D39" s="14">
        <f t="shared" ref="D39" si="11">D40+D42</f>
        <v>198368.4</v>
      </c>
      <c r="E39" s="14">
        <f t="shared" ref="E39" si="12">E40+E42</f>
        <v>202043.46</v>
      </c>
      <c r="F39" s="30">
        <f t="shared" si="0"/>
        <v>0.98181054709714433</v>
      </c>
    </row>
    <row r="40" spans="1:6">
      <c r="A40" s="3" t="s">
        <v>15</v>
      </c>
      <c r="B40" s="17" t="s">
        <v>90</v>
      </c>
      <c r="C40" s="14">
        <f>C41</f>
        <v>0</v>
      </c>
      <c r="D40" s="14">
        <f t="shared" ref="D40:E40" si="13">D41</f>
        <v>0</v>
      </c>
      <c r="E40" s="14">
        <f t="shared" si="13"/>
        <v>0</v>
      </c>
      <c r="F40" s="30" t="s">
        <v>130</v>
      </c>
    </row>
    <row r="41" spans="1:6" ht="15.75">
      <c r="A41" s="27" t="s">
        <v>71</v>
      </c>
      <c r="B41" s="15" t="s">
        <v>91</v>
      </c>
      <c r="C41" s="18">
        <v>0</v>
      </c>
      <c r="D41" s="18">
        <v>0</v>
      </c>
      <c r="E41" s="18">
        <v>0</v>
      </c>
      <c r="F41" s="31" t="s">
        <v>130</v>
      </c>
    </row>
    <row r="42" spans="1:6">
      <c r="A42" s="3" t="s">
        <v>16</v>
      </c>
      <c r="B42" s="17" t="s">
        <v>92</v>
      </c>
      <c r="C42" s="19">
        <f>SUM(C43:C50)</f>
        <v>733420.4</v>
      </c>
      <c r="D42" s="19">
        <f t="shared" ref="D42" si="14">SUM(D43:D50)</f>
        <v>198368.4</v>
      </c>
      <c r="E42" s="19">
        <f t="shared" ref="E42" si="15">SUM(E43:E50)</f>
        <v>202043.46</v>
      </c>
      <c r="F42" s="30">
        <f t="shared" si="0"/>
        <v>0.98181054709714433</v>
      </c>
    </row>
    <row r="43" spans="1:6" ht="47.25">
      <c r="A43" s="9" t="s">
        <v>72</v>
      </c>
      <c r="B43" s="15" t="s">
        <v>93</v>
      </c>
      <c r="C43" s="16">
        <v>450000</v>
      </c>
      <c r="D43" s="16">
        <v>154348.4</v>
      </c>
      <c r="E43" s="16">
        <v>103739.94</v>
      </c>
      <c r="F43" s="31">
        <f t="shared" si="0"/>
        <v>1.4878396883591796</v>
      </c>
    </row>
    <row r="44" spans="1:6" ht="63">
      <c r="A44" s="9" t="s">
        <v>73</v>
      </c>
      <c r="B44" s="15" t="s">
        <v>94</v>
      </c>
      <c r="C44" s="16">
        <v>50000</v>
      </c>
      <c r="D44" s="12">
        <v>44020</v>
      </c>
      <c r="E44" s="12">
        <v>58273.52</v>
      </c>
      <c r="F44" s="31">
        <f t="shared" si="0"/>
        <v>0.75540314022561195</v>
      </c>
    </row>
    <row r="45" spans="1:6" ht="47.25" hidden="1">
      <c r="A45" s="9" t="s">
        <v>74</v>
      </c>
      <c r="B45" s="15" t="s">
        <v>97</v>
      </c>
      <c r="C45" s="16">
        <v>0</v>
      </c>
      <c r="D45" s="12">
        <v>0</v>
      </c>
      <c r="E45" s="12">
        <v>0</v>
      </c>
      <c r="F45" s="31"/>
    </row>
    <row r="46" spans="1:6" ht="47.25">
      <c r="A46" s="9" t="s">
        <v>75</v>
      </c>
      <c r="B46" s="15" t="s">
        <v>95</v>
      </c>
      <c r="C46" s="16">
        <v>10000</v>
      </c>
      <c r="D46" s="12">
        <v>0</v>
      </c>
      <c r="E46" s="12">
        <v>5030</v>
      </c>
      <c r="F46" s="31">
        <f t="shared" si="0"/>
        <v>0</v>
      </c>
    </row>
    <row r="47" spans="1:6" ht="47.25">
      <c r="A47" s="9" t="s">
        <v>76</v>
      </c>
      <c r="B47" s="15" t="s">
        <v>96</v>
      </c>
      <c r="C47" s="16">
        <v>223420.4</v>
      </c>
      <c r="D47" s="13">
        <v>0</v>
      </c>
      <c r="E47" s="13">
        <v>35000</v>
      </c>
      <c r="F47" s="31">
        <f t="shared" si="0"/>
        <v>0</v>
      </c>
    </row>
    <row r="48" spans="1:6" ht="31.5">
      <c r="A48" s="9" t="s">
        <v>77</v>
      </c>
      <c r="B48" s="15" t="s">
        <v>98</v>
      </c>
      <c r="C48" s="16">
        <v>0</v>
      </c>
      <c r="D48" s="13">
        <v>0</v>
      </c>
      <c r="E48" s="13">
        <v>0</v>
      </c>
      <c r="F48" s="31" t="s">
        <v>130</v>
      </c>
    </row>
    <row r="49" spans="1:6" ht="63" hidden="1">
      <c r="A49" s="9" t="s">
        <v>78</v>
      </c>
      <c r="B49" s="15" t="s">
        <v>99</v>
      </c>
      <c r="C49" s="16">
        <v>0</v>
      </c>
      <c r="D49" s="13">
        <v>0</v>
      </c>
      <c r="E49" s="13">
        <v>0</v>
      </c>
      <c r="F49" s="31"/>
    </row>
    <row r="50" spans="1:6" ht="63" hidden="1">
      <c r="A50" s="9" t="s">
        <v>79</v>
      </c>
      <c r="B50" s="15" t="s">
        <v>100</v>
      </c>
      <c r="C50" s="16">
        <v>0</v>
      </c>
      <c r="D50" s="16">
        <v>0</v>
      </c>
      <c r="E50" s="16">
        <v>0</v>
      </c>
      <c r="F50" s="31"/>
    </row>
    <row r="51" spans="1:6">
      <c r="A51" s="3" t="s">
        <v>17</v>
      </c>
      <c r="B51" s="17" t="s">
        <v>101</v>
      </c>
      <c r="C51" s="14">
        <f>C52</f>
        <v>10000</v>
      </c>
      <c r="D51" s="14">
        <f>D52</f>
        <v>0</v>
      </c>
      <c r="E51" s="14">
        <f t="shared" ref="E51:E52" si="16">E52</f>
        <v>0</v>
      </c>
      <c r="F51" s="30" t="s">
        <v>130</v>
      </c>
    </row>
    <row r="52" spans="1:6" ht="31.5">
      <c r="A52" s="9" t="s">
        <v>18</v>
      </c>
      <c r="B52" s="15" t="s">
        <v>102</v>
      </c>
      <c r="C52" s="16">
        <f>C53</f>
        <v>10000</v>
      </c>
      <c r="D52" s="16">
        <f>D53</f>
        <v>0</v>
      </c>
      <c r="E52" s="16">
        <f t="shared" si="16"/>
        <v>0</v>
      </c>
      <c r="F52" s="31" t="s">
        <v>130</v>
      </c>
    </row>
    <row r="53" spans="1:6" ht="47.25">
      <c r="A53" s="9" t="s">
        <v>80</v>
      </c>
      <c r="B53" s="15" t="s">
        <v>103</v>
      </c>
      <c r="C53" s="16">
        <v>10000</v>
      </c>
      <c r="D53" s="16">
        <v>0</v>
      </c>
      <c r="E53" s="16">
        <v>0</v>
      </c>
      <c r="F53" s="31" t="s">
        <v>130</v>
      </c>
    </row>
    <row r="54" spans="1:6">
      <c r="A54" s="3" t="s">
        <v>21</v>
      </c>
      <c r="B54" s="17" t="s">
        <v>104</v>
      </c>
      <c r="C54" s="14">
        <f>C55</f>
        <v>267000</v>
      </c>
      <c r="D54" s="14">
        <f t="shared" ref="D54:E55" si="17">D55</f>
        <v>75029.490000000005</v>
      </c>
      <c r="E54" s="14">
        <f t="shared" si="17"/>
        <v>50376.480000000003</v>
      </c>
      <c r="F54" s="30">
        <f t="shared" si="0"/>
        <v>1.4893753989957219</v>
      </c>
    </row>
    <row r="55" spans="1:6">
      <c r="A55" s="3" t="s">
        <v>22</v>
      </c>
      <c r="B55" s="17" t="s">
        <v>105</v>
      </c>
      <c r="C55" s="14">
        <f>C56</f>
        <v>267000</v>
      </c>
      <c r="D55" s="14">
        <f t="shared" si="17"/>
        <v>75029.490000000005</v>
      </c>
      <c r="E55" s="14">
        <f t="shared" si="17"/>
        <v>50376.480000000003</v>
      </c>
      <c r="F55" s="30">
        <f t="shared" si="0"/>
        <v>1.4893753989957219</v>
      </c>
    </row>
    <row r="56" spans="1:6" ht="63">
      <c r="A56" s="26" t="s">
        <v>81</v>
      </c>
      <c r="B56" s="15" t="s">
        <v>106</v>
      </c>
      <c r="C56" s="16">
        <v>267000</v>
      </c>
      <c r="D56" s="16">
        <v>75029.490000000005</v>
      </c>
      <c r="E56" s="16">
        <v>50376.480000000003</v>
      </c>
      <c r="F56" s="31">
        <f t="shared" si="0"/>
        <v>1.4893753989957219</v>
      </c>
    </row>
    <row r="57" spans="1:6">
      <c r="A57" s="3" t="s">
        <v>23</v>
      </c>
      <c r="B57" s="17" t="s">
        <v>108</v>
      </c>
      <c r="C57" s="14">
        <f>C58</f>
        <v>20000</v>
      </c>
      <c r="D57" s="14">
        <f t="shared" ref="D57:E58" si="18">D58</f>
        <v>0</v>
      </c>
      <c r="E57" s="14">
        <f t="shared" si="18"/>
        <v>0</v>
      </c>
      <c r="F57" s="30" t="s">
        <v>130</v>
      </c>
    </row>
    <row r="58" spans="1:6" ht="15" customHeight="1">
      <c r="A58" s="6" t="s">
        <v>82</v>
      </c>
      <c r="B58" s="17" t="s">
        <v>109</v>
      </c>
      <c r="C58" s="14">
        <f>C59</f>
        <v>20000</v>
      </c>
      <c r="D58" s="14">
        <f t="shared" si="18"/>
        <v>0</v>
      </c>
      <c r="E58" s="14">
        <f t="shared" si="18"/>
        <v>0</v>
      </c>
      <c r="F58" s="30" t="s">
        <v>130</v>
      </c>
    </row>
    <row r="59" spans="1:6" ht="51.75" customHeight="1">
      <c r="A59" s="10" t="s">
        <v>83</v>
      </c>
      <c r="B59" s="15" t="s">
        <v>110</v>
      </c>
      <c r="C59" s="16">
        <v>20000</v>
      </c>
      <c r="D59" s="16">
        <v>0</v>
      </c>
      <c r="E59" s="16">
        <v>0</v>
      </c>
      <c r="F59" s="31" t="s">
        <v>130</v>
      </c>
    </row>
    <row r="60" spans="1:6">
      <c r="A60" s="3" t="s">
        <v>19</v>
      </c>
      <c r="B60" s="17" t="s">
        <v>107</v>
      </c>
      <c r="C60" s="14">
        <f>C61</f>
        <v>1284000</v>
      </c>
      <c r="D60" s="14">
        <f t="shared" ref="D60:E60" si="19">D61</f>
        <v>358261.82</v>
      </c>
      <c r="E60" s="14">
        <f t="shared" si="19"/>
        <v>261562.23</v>
      </c>
      <c r="F60" s="30">
        <f t="shared" si="0"/>
        <v>1.3697001283403953</v>
      </c>
    </row>
    <row r="61" spans="1:6">
      <c r="A61" s="3" t="s">
        <v>20</v>
      </c>
      <c r="B61" s="17" t="s">
        <v>111</v>
      </c>
      <c r="C61" s="14">
        <f>SUM(C62:C66)</f>
        <v>1284000</v>
      </c>
      <c r="D61" s="14">
        <f t="shared" ref="D61" si="20">SUM(D62:D66)</f>
        <v>358261.82</v>
      </c>
      <c r="E61" s="14">
        <f t="shared" ref="E61" si="21">SUM(E62:E66)</f>
        <v>261562.23</v>
      </c>
      <c r="F61" s="30">
        <f t="shared" si="0"/>
        <v>1.3697001283403953</v>
      </c>
    </row>
    <row r="62" spans="1:6" ht="94.5">
      <c r="A62" s="9" t="s">
        <v>84</v>
      </c>
      <c r="B62" s="15" t="s">
        <v>112</v>
      </c>
      <c r="C62" s="16">
        <v>853900</v>
      </c>
      <c r="D62" s="20">
        <v>140998.72</v>
      </c>
      <c r="E62" s="20">
        <v>107528.71</v>
      </c>
      <c r="F62" s="31">
        <f t="shared" si="0"/>
        <v>1.3112658005475932</v>
      </c>
    </row>
    <row r="63" spans="1:6" ht="46.5">
      <c r="A63" s="9" t="s">
        <v>85</v>
      </c>
      <c r="B63" s="15" t="s">
        <v>113</v>
      </c>
      <c r="C63" s="21">
        <v>430000</v>
      </c>
      <c r="D63" s="22">
        <v>132475.1</v>
      </c>
      <c r="E63" s="22">
        <v>101087.75</v>
      </c>
      <c r="F63" s="31">
        <f t="shared" si="0"/>
        <v>1.3104960789017464</v>
      </c>
    </row>
    <row r="64" spans="1:6" ht="31.5">
      <c r="A64" s="9" t="s">
        <v>86</v>
      </c>
      <c r="B64" s="15" t="s">
        <v>114</v>
      </c>
      <c r="C64" s="21">
        <v>100</v>
      </c>
      <c r="D64" s="22">
        <v>0</v>
      </c>
      <c r="E64" s="22">
        <v>0</v>
      </c>
      <c r="F64" s="31" t="s">
        <v>130</v>
      </c>
    </row>
    <row r="65" spans="1:6" ht="141.75">
      <c r="A65" s="9" t="s">
        <v>87</v>
      </c>
      <c r="B65" s="15" t="s">
        <v>129</v>
      </c>
      <c r="C65" s="21">
        <v>0</v>
      </c>
      <c r="D65" s="22">
        <v>0</v>
      </c>
      <c r="E65" s="22">
        <v>0</v>
      </c>
      <c r="F65" s="31" t="s">
        <v>130</v>
      </c>
    </row>
    <row r="66" spans="1:6" ht="157.5">
      <c r="A66" s="9" t="s">
        <v>88</v>
      </c>
      <c r="B66" s="15" t="s">
        <v>116</v>
      </c>
      <c r="C66" s="21">
        <v>0</v>
      </c>
      <c r="D66" s="22">
        <v>84788</v>
      </c>
      <c r="E66" s="22">
        <v>52945.77</v>
      </c>
      <c r="F66" s="31">
        <f t="shared" si="0"/>
        <v>1.6014121619158623</v>
      </c>
    </row>
    <row r="67" spans="1:6">
      <c r="A67" s="11" t="s">
        <v>117</v>
      </c>
      <c r="B67" s="23"/>
      <c r="C67" s="19">
        <f>C60+C7</f>
        <v>5735200</v>
      </c>
      <c r="D67" s="19">
        <f>D60+D7</f>
        <v>1545101.64</v>
      </c>
      <c r="E67" s="19">
        <f>E60+E7</f>
        <v>1500044.5899999999</v>
      </c>
      <c r="F67" s="30">
        <f t="shared" si="0"/>
        <v>1.0300371404292723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1-й кварт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2021-10-14T07:56:53Z</dcterms:modified>
</cp:coreProperties>
</file>