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 квартал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4" i="1"/>
  <c r="E43"/>
  <c r="E42"/>
  <c r="E41"/>
  <c r="C39"/>
  <c r="E37"/>
  <c r="E36"/>
  <c r="D34"/>
  <c r="C34"/>
  <c r="E13"/>
  <c r="C8"/>
  <c r="D45"/>
  <c r="D43"/>
  <c r="D42" s="1"/>
  <c r="D39"/>
  <c r="D38" s="1"/>
  <c r="D36"/>
  <c r="D32"/>
  <c r="D30"/>
  <c r="D29" s="1"/>
  <c r="D25"/>
  <c r="D23"/>
  <c r="D21"/>
  <c r="D19"/>
  <c r="D16"/>
  <c r="D14"/>
  <c r="D12"/>
  <c r="D8"/>
  <c r="D7" s="1"/>
  <c r="C21"/>
  <c r="C38"/>
  <c r="E46"/>
  <c r="C45"/>
  <c r="B45"/>
  <c r="C43"/>
  <c r="C42" s="1"/>
  <c r="B42"/>
  <c r="E40"/>
  <c r="B38"/>
  <c r="C36"/>
  <c r="B36"/>
  <c r="C32"/>
  <c r="E31"/>
  <c r="C30"/>
  <c r="B30"/>
  <c r="B29" s="1"/>
  <c r="B28" s="1"/>
  <c r="B26"/>
  <c r="B25" s="1"/>
  <c r="C25"/>
  <c r="C23"/>
  <c r="B23"/>
  <c r="E20"/>
  <c r="C19"/>
  <c r="B19"/>
  <c r="E18"/>
  <c r="E17"/>
  <c r="C16"/>
  <c r="C14" s="1"/>
  <c r="B16"/>
  <c r="E15"/>
  <c r="B14"/>
  <c r="C12"/>
  <c r="E12" s="1"/>
  <c r="B12"/>
  <c r="E10"/>
  <c r="E9"/>
  <c r="B8"/>
  <c r="B7" s="1"/>
  <c r="C7"/>
  <c r="C29" l="1"/>
  <c r="E45"/>
  <c r="D28"/>
  <c r="E14"/>
  <c r="D6"/>
  <c r="D47" s="1"/>
  <c r="E39"/>
  <c r="B6"/>
  <c r="E29"/>
  <c r="E38"/>
  <c r="E30"/>
  <c r="E19"/>
  <c r="E8"/>
  <c r="B47"/>
  <c r="E7"/>
  <c r="C6"/>
  <c r="E16"/>
  <c r="C28" l="1"/>
  <c r="E6"/>
  <c r="E28"/>
  <c r="C47"/>
  <c r="E47" s="1"/>
</calcChain>
</file>

<file path=xl/sharedStrings.xml><?xml version="1.0" encoding="utf-8"?>
<sst xmlns="http://schemas.openxmlformats.org/spreadsheetml/2006/main" count="50" uniqueCount="48">
  <si>
    <t>Приложение 1</t>
  </si>
  <si>
    <t>рублей</t>
  </si>
  <si>
    <t>Наименование дохода</t>
  </si>
  <si>
    <t>Утвержденный план 2018 года</t>
  </si>
  <si>
    <t xml:space="preserve">% исполнения в сравнении с прошлым периодом 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</si>
  <si>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</si>
  <si>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</si>
  <si>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</si>
  <si>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</si>
  <si>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</si>
  <si>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</si>
  <si>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</si>
  <si>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</si>
  <si>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</si>
  <si>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</si>
  <si>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</si>
  <si>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  </t>
  </si>
  <si>
    <t xml:space="preserve">Земельный налог с физических лиц, обладающих земельным участком, расположенным в границах сельских поселений  </t>
  </si>
  <si>
    <t>ГОСУДАРСТВЕННАЯ ПОШЛИНА</t>
  </si>
  <si>
    <t>Государственная пошлина за совершение нотариальных действий,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</si>
  <si>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 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</si>
  <si>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</si>
  <si>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</si>
  <si>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ПРОЧИЕ НЕНАЛОГОВЫЕ ДОХОДЫ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</si>
  <si>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</si>
  <si>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</si>
  <si>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</si>
  <si>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</si>
  <si>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</si>
  <si>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</si>
  <si>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</si>
  <si>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</si>
  <si>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 xml:space="preserve">Субсидии </t>
  </si>
  <si>
    <t xml:space="preserve">Прочие субсидии  бюджетам сельских поселений 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</si>
  <si>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</si>
  <si>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</si>
  <si>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</si>
  <si>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</si>
  <si>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</si>
  <si>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</si>
  <si>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</si>
  <si>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</si>
  <si>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сельских поселений</t>
  </si>
  <si>
    <t>ИТОГО ДОХОДОВ</t>
  </si>
  <si>
    <t>Исполнено за 1 квартал 2018 года</t>
  </si>
  <si>
    <t>Исполнено за 1 квартал 2019 года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</si>
  <si>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</si>
  <si>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Аналитические данные о поступлении доходов в бюджетВведенского сельского поселения по видам доходов за 1  квартал 2019 года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</si>
</sst>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 applyFill="1"/>
    <xf numFmtId="164" fontId="3" fillId="0" borderId="0" xfId="0" applyNumberFormat="1" applyFont="1"/>
    <xf numFmtId="0" fontId="3" fillId="0" borderId="0" xfId="0" applyFont="1" applyFill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4" fontId="1" fillId="0" borderId="6" xfId="0" applyNumberFormat="1" applyFont="1" applyBorder="1" applyAlignment="1">
      <alignment horizontal="right" vertical="top"/>
    </xf>
    <xf numFmtId="165" fontId="1" fillId="0" borderId="6" xfId="0" applyNumberFormat="1" applyFont="1" applyFill="1" applyBorder="1" applyAlignment="1">
      <alignment horizontal="right" vertical="top"/>
    </xf>
    <xf numFmtId="164" fontId="5" fillId="0" borderId="0" xfId="0" applyNumberFormat="1" applyFont="1"/>
    <xf numFmtId="0" fontId="5" fillId="0" borderId="0" xfId="0" applyFont="1"/>
    <xf numFmtId="4" fontId="1" fillId="0" borderId="6" xfId="0" applyNumberFormat="1" applyFont="1" applyFill="1" applyBorder="1" applyAlignment="1">
      <alignment horizontal="right" vertical="top"/>
    </xf>
    <xf numFmtId="0" fontId="6" fillId="0" borderId="5" xfId="0" applyFont="1" applyBorder="1" applyAlignment="1">
      <alignment horizontal="left" vertical="top" wrapText="1"/>
    </xf>
    <xf numFmtId="4" fontId="6" fillId="0" borderId="6" xfId="0" applyNumberFormat="1" applyFont="1" applyFill="1" applyBorder="1" applyAlignment="1">
      <alignment horizontal="right" vertical="top"/>
    </xf>
    <xf numFmtId="165" fontId="6" fillId="0" borderId="6" xfId="0" applyNumberFormat="1" applyFont="1" applyFill="1" applyBorder="1" applyAlignment="1">
      <alignment horizontal="right" vertical="top"/>
    </xf>
    <xf numFmtId="164" fontId="2" fillId="0" borderId="0" xfId="0" applyNumberFormat="1" applyFont="1"/>
    <xf numFmtId="4" fontId="6" fillId="0" borderId="6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6" xfId="0" applyFont="1" applyBorder="1" applyAlignment="1">
      <alignment vertical="top" wrapText="1"/>
    </xf>
    <xf numFmtId="4" fontId="6" fillId="0" borderId="7" xfId="0" applyNumberFormat="1" applyFont="1" applyFill="1" applyBorder="1" applyAlignment="1">
      <alignment horizontal="right" vertical="top"/>
    </xf>
    <xf numFmtId="0" fontId="9" fillId="0" borderId="6" xfId="0" applyFont="1" applyBorder="1" applyAlignment="1">
      <alignment vertical="top" wrapText="1"/>
    </xf>
    <xf numFmtId="4" fontId="1" fillId="0" borderId="7" xfId="0" applyNumberFormat="1" applyFont="1" applyFill="1" applyBorder="1" applyAlignment="1">
      <alignment horizontal="right" vertical="top"/>
    </xf>
    <xf numFmtId="0" fontId="8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7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H27" sqref="H27"/>
    </sheetView>
  </sheetViews>
  <sheetFormatPr defaultRowHeight="15"/>
  <cols>
    <col min="1" max="1" width="69.42578125" customWidth="1"/>
    <col min="2" max="2" width="15" hidden="1" customWidth="1"/>
    <col min="3" max="3" width="17.140625" customWidth="1"/>
    <col min="4" max="4" width="16.5703125" customWidth="1"/>
    <col min="5" max="5" width="13.85546875" customWidth="1"/>
  </cols>
  <sheetData>
    <row r="1" spans="1:8" s="1" customFormat="1" ht="34.5" customHeight="1">
      <c r="A1" s="37" t="s">
        <v>47</v>
      </c>
      <c r="B1" s="37"/>
      <c r="C1" s="37"/>
      <c r="D1" s="37"/>
      <c r="E1" s="37"/>
    </row>
    <row r="2" spans="1:8" s="1" customFormat="1" ht="12.75">
      <c r="A2" s="38" t="s">
        <v>0</v>
      </c>
      <c r="B2" s="38"/>
      <c r="C2" s="38"/>
      <c r="D2" s="38"/>
      <c r="E2" s="38"/>
    </row>
    <row r="3" spans="1:8" s="1" customFormat="1" ht="13.5" thickBot="1">
      <c r="A3" s="2"/>
      <c r="B3" s="3"/>
      <c r="C3" s="4"/>
      <c r="D3" s="4"/>
      <c r="E3" s="5" t="s">
        <v>1</v>
      </c>
    </row>
    <row r="4" spans="1:8" s="10" customFormat="1" ht="61.5" customHeight="1">
      <c r="A4" s="6" t="s">
        <v>2</v>
      </c>
      <c r="B4" s="7" t="s">
        <v>3</v>
      </c>
      <c r="C4" s="8" t="s">
        <v>45</v>
      </c>
      <c r="D4" s="8" t="s">
        <v>44</v>
      </c>
      <c r="E4" s="9" t="s">
        <v>4</v>
      </c>
    </row>
    <row r="5" spans="1:8" s="14" customFormat="1" ht="11.25" customHeight="1">
      <c r="A5" s="11">
        <v>1</v>
      </c>
      <c r="B5" s="12">
        <v>2</v>
      </c>
      <c r="C5" s="13">
        <v>3</v>
      </c>
      <c r="D5" s="13">
        <v>4</v>
      </c>
      <c r="E5" s="12">
        <v>5</v>
      </c>
    </row>
    <row r="6" spans="1:8" s="19" customFormat="1" ht="21" customHeight="1">
      <c r="A6" s="15" t="s">
        <v>5</v>
      </c>
      <c r="B6" s="16">
        <f>B7+B12+B14+B19+B23+B25</f>
        <v>1092700</v>
      </c>
      <c r="C6" s="16">
        <f>C7+C12+C14+C19+C23+C21+C25</f>
        <v>155256.01999999999</v>
      </c>
      <c r="D6" s="16">
        <f>D7+D12+D14+D19+D23+D21+D25</f>
        <v>186963.52000000002</v>
      </c>
      <c r="E6" s="17">
        <f t="shared" ref="E6:E47" si="0">C6/D6</f>
        <v>0.83040809244498592</v>
      </c>
      <c r="F6" s="18"/>
      <c r="G6" s="18"/>
      <c r="H6" s="18"/>
    </row>
    <row r="7" spans="1:8" s="19" customFormat="1" ht="19.5" customHeight="1">
      <c r="A7" s="15" t="s">
        <v>6</v>
      </c>
      <c r="B7" s="20">
        <f>B8</f>
        <v>150700</v>
      </c>
      <c r="C7" s="20">
        <f t="shared" ref="C7:D7" si="1">C8</f>
        <v>42719.77</v>
      </c>
      <c r="D7" s="20">
        <f t="shared" si="1"/>
        <v>32502.16</v>
      </c>
      <c r="E7" s="17">
        <f t="shared" si="0"/>
        <v>1.3143671066784484</v>
      </c>
      <c r="F7" s="18"/>
      <c r="G7" s="18"/>
      <c r="H7" s="18"/>
    </row>
    <row r="8" spans="1:8" s="1" customFormat="1" ht="18.75" customHeight="1">
      <c r="A8" s="21" t="s">
        <v>7</v>
      </c>
      <c r="B8" s="22">
        <f>B9+B10+B11</f>
        <v>150700</v>
      </c>
      <c r="C8" s="22">
        <f>C9+C10+C11</f>
        <v>42719.77</v>
      </c>
      <c r="D8" s="22">
        <f t="shared" ref="D8" si="2">D9+D10+D11</f>
        <v>32502.16</v>
      </c>
      <c r="E8" s="23">
        <f t="shared" si="0"/>
        <v>1.3143671066784484</v>
      </c>
      <c r="F8" s="24"/>
      <c r="G8" s="24"/>
      <c r="H8" s="24"/>
    </row>
    <row r="9" spans="1:8" s="1" customFormat="1" ht="63.75" customHeight="1">
      <c r="A9" s="21" t="s">
        <v>8</v>
      </c>
      <c r="B9" s="22">
        <v>150000</v>
      </c>
      <c r="C9" s="25">
        <v>42449.77</v>
      </c>
      <c r="D9" s="25">
        <v>32497.16</v>
      </c>
      <c r="E9" s="23">
        <f t="shared" si="0"/>
        <v>1.3062609163385352</v>
      </c>
      <c r="F9" s="24"/>
      <c r="G9" s="24"/>
      <c r="H9" s="24"/>
    </row>
    <row r="10" spans="1:8" s="1" customFormat="1" ht="94.5" customHeight="1">
      <c r="A10" s="21" t="s">
        <v>9</v>
      </c>
      <c r="B10" s="22">
        <v>200</v>
      </c>
      <c r="C10" s="25">
        <v>220</v>
      </c>
      <c r="D10" s="25">
        <v>5</v>
      </c>
      <c r="E10" s="23">
        <f t="shared" si="0"/>
        <v>44</v>
      </c>
      <c r="F10" s="24"/>
      <c r="G10" s="24"/>
      <c r="H10" s="24"/>
    </row>
    <row r="11" spans="1:8" s="1" customFormat="1" ht="48" customHeight="1">
      <c r="A11" s="21" t="s">
        <v>10</v>
      </c>
      <c r="B11" s="22">
        <v>500</v>
      </c>
      <c r="C11" s="25">
        <v>50</v>
      </c>
      <c r="D11" s="25">
        <v>0</v>
      </c>
      <c r="E11" s="23"/>
      <c r="F11" s="24"/>
      <c r="G11" s="24"/>
      <c r="H11" s="24"/>
    </row>
    <row r="12" spans="1:8" s="19" customFormat="1" ht="18.75" customHeight="1">
      <c r="A12" s="15" t="s">
        <v>11</v>
      </c>
      <c r="B12" s="20">
        <f>B13</f>
        <v>2000</v>
      </c>
      <c r="C12" s="20">
        <f t="shared" ref="C12:D12" si="3">C13</f>
        <v>444.9</v>
      </c>
      <c r="D12" s="20">
        <f t="shared" si="3"/>
        <v>487.2</v>
      </c>
      <c r="E12" s="17">
        <f t="shared" si="0"/>
        <v>0.91317733990147776</v>
      </c>
      <c r="F12" s="18"/>
      <c r="G12" s="18"/>
      <c r="H12" s="18"/>
    </row>
    <row r="13" spans="1:8" s="1" customFormat="1" ht="18.75" customHeight="1">
      <c r="A13" s="21" t="s">
        <v>12</v>
      </c>
      <c r="B13" s="22">
        <v>2000</v>
      </c>
      <c r="C13" s="25">
        <v>444.9</v>
      </c>
      <c r="D13" s="25">
        <v>487.2</v>
      </c>
      <c r="E13" s="23">
        <f t="shared" si="0"/>
        <v>0.91317733990147776</v>
      </c>
      <c r="F13" s="24"/>
      <c r="G13" s="24"/>
      <c r="H13" s="24"/>
    </row>
    <row r="14" spans="1:8" s="19" customFormat="1" ht="15.75" customHeight="1">
      <c r="A14" s="26" t="s">
        <v>13</v>
      </c>
      <c r="B14" s="20">
        <f>B15+B16</f>
        <v>901200</v>
      </c>
      <c r="C14" s="20">
        <f t="shared" ref="C14" si="4">C15+C16</f>
        <v>107445.94</v>
      </c>
      <c r="D14" s="20">
        <f t="shared" ref="D14" si="5">D15+D16</f>
        <v>151774.16</v>
      </c>
      <c r="E14" s="17">
        <f t="shared" si="0"/>
        <v>0.70793302364513166</v>
      </c>
      <c r="F14" s="18"/>
      <c r="G14" s="18"/>
      <c r="H14" s="18"/>
    </row>
    <row r="15" spans="1:8" s="19" customFormat="1" ht="50.25" customHeight="1">
      <c r="A15" s="27" t="s">
        <v>14</v>
      </c>
      <c r="B15" s="28">
        <v>30000</v>
      </c>
      <c r="C15" s="28">
        <v>3629.49</v>
      </c>
      <c r="D15" s="28">
        <v>1758.32</v>
      </c>
      <c r="E15" s="23">
        <f t="shared" si="0"/>
        <v>2.0641805814641248</v>
      </c>
      <c r="F15" s="18"/>
      <c r="G15" s="18"/>
      <c r="H15" s="18"/>
    </row>
    <row r="16" spans="1:8" s="19" customFormat="1" ht="18.75" customHeight="1">
      <c r="A16" s="29" t="s">
        <v>15</v>
      </c>
      <c r="B16" s="30">
        <f>B17+B18</f>
        <v>871200</v>
      </c>
      <c r="C16" s="30">
        <f t="shared" ref="C16" si="6">C17+C18</f>
        <v>103816.45</v>
      </c>
      <c r="D16" s="30">
        <f t="shared" ref="D16" si="7">D17+D18</f>
        <v>150015.84</v>
      </c>
      <c r="E16" s="17">
        <f t="shared" si="0"/>
        <v>0.69203658760301578</v>
      </c>
      <c r="F16" s="18"/>
      <c r="G16" s="18"/>
      <c r="H16" s="18"/>
    </row>
    <row r="17" spans="1:8" s="19" customFormat="1" ht="34.5" customHeight="1">
      <c r="A17" s="27" t="s">
        <v>16</v>
      </c>
      <c r="B17" s="28">
        <v>300000</v>
      </c>
      <c r="C17" s="25">
        <v>64104.77</v>
      </c>
      <c r="D17" s="25">
        <v>110632.98</v>
      </c>
      <c r="E17" s="23">
        <f t="shared" si="0"/>
        <v>0.57943634890789342</v>
      </c>
      <c r="F17" s="18"/>
      <c r="G17" s="18"/>
      <c r="H17" s="18"/>
    </row>
    <row r="18" spans="1:8" s="19" customFormat="1" ht="33.75" customHeight="1">
      <c r="A18" s="31" t="s">
        <v>17</v>
      </c>
      <c r="B18" s="28">
        <v>571200</v>
      </c>
      <c r="C18" s="25">
        <v>39711.68</v>
      </c>
      <c r="D18" s="25">
        <v>39382.86</v>
      </c>
      <c r="E18" s="23">
        <f t="shared" si="0"/>
        <v>1.0083493174441875</v>
      </c>
      <c r="F18" s="18"/>
      <c r="G18" s="18"/>
      <c r="H18" s="18"/>
    </row>
    <row r="19" spans="1:8" s="19" customFormat="1" ht="18.75" customHeight="1">
      <c r="A19" s="15" t="s">
        <v>18</v>
      </c>
      <c r="B19" s="20">
        <f>B20</f>
        <v>10000</v>
      </c>
      <c r="C19" s="20">
        <f>C20</f>
        <v>2300</v>
      </c>
      <c r="D19" s="20">
        <f>D20</f>
        <v>2200</v>
      </c>
      <c r="E19" s="17">
        <f t="shared" si="0"/>
        <v>1.0454545454545454</v>
      </c>
      <c r="F19" s="18"/>
      <c r="G19" s="18"/>
      <c r="H19" s="18"/>
    </row>
    <row r="20" spans="1:8" s="19" customFormat="1" ht="64.5" customHeight="1">
      <c r="A20" s="21" t="s">
        <v>19</v>
      </c>
      <c r="B20" s="22">
        <v>10000</v>
      </c>
      <c r="C20" s="25">
        <v>2300</v>
      </c>
      <c r="D20" s="25">
        <v>2200</v>
      </c>
      <c r="E20" s="23">
        <f t="shared" si="0"/>
        <v>1.0454545454545454</v>
      </c>
      <c r="F20" s="18"/>
      <c r="G20" s="18"/>
      <c r="H20" s="18"/>
    </row>
    <row r="21" spans="1:8" s="19" customFormat="1" ht="54" customHeight="1">
      <c r="A21" s="15" t="s">
        <v>20</v>
      </c>
      <c r="B21" s="20"/>
      <c r="C21" s="16">
        <f>C22</f>
        <v>2345.41</v>
      </c>
      <c r="D21" s="16">
        <f>D22</f>
        <v>0</v>
      </c>
      <c r="E21" s="17"/>
      <c r="F21" s="18"/>
      <c r="G21" s="18"/>
      <c r="H21" s="18"/>
    </row>
    <row r="22" spans="1:8" s="19" customFormat="1" ht="69.75" customHeight="1">
      <c r="A22" s="21" t="s">
        <v>46</v>
      </c>
      <c r="B22" s="22"/>
      <c r="C22" s="25">
        <v>2345.41</v>
      </c>
      <c r="D22" s="25">
        <v>0</v>
      </c>
      <c r="E22" s="17"/>
      <c r="F22" s="18"/>
      <c r="G22" s="18"/>
      <c r="H22" s="18"/>
    </row>
    <row r="23" spans="1:8" s="1" customFormat="1" ht="30.75" customHeight="1">
      <c r="A23" s="15" t="s">
        <v>21</v>
      </c>
      <c r="B23" s="20">
        <f>B24</f>
        <v>0</v>
      </c>
      <c r="C23" s="20">
        <f t="shared" ref="C23:D23" si="8">C24</f>
        <v>0</v>
      </c>
      <c r="D23" s="20">
        <f t="shared" si="8"/>
        <v>0</v>
      </c>
      <c r="E23" s="17"/>
      <c r="F23" s="24"/>
      <c r="G23" s="24"/>
      <c r="H23" s="24"/>
    </row>
    <row r="24" spans="1:8" s="1" customFormat="1" ht="17.25" customHeight="1">
      <c r="A24" s="21" t="s">
        <v>22</v>
      </c>
      <c r="B24" s="22">
        <v>0</v>
      </c>
      <c r="C24" s="25">
        <v>0</v>
      </c>
      <c r="D24" s="25">
        <v>0</v>
      </c>
      <c r="E24" s="23"/>
      <c r="F24" s="24"/>
      <c r="G24" s="24"/>
      <c r="H24" s="24"/>
    </row>
    <row r="25" spans="1:8" s="1" customFormat="1" ht="20.25" customHeight="1">
      <c r="A25" s="32" t="s">
        <v>23</v>
      </c>
      <c r="B25" s="20">
        <f>B26</f>
        <v>28800</v>
      </c>
      <c r="C25" s="20">
        <f>C26+C27</f>
        <v>0</v>
      </c>
      <c r="D25" s="20">
        <f>D26+D27</f>
        <v>0</v>
      </c>
      <c r="E25" s="17"/>
      <c r="F25" s="24"/>
      <c r="G25" s="24"/>
      <c r="H25" s="24"/>
    </row>
    <row r="26" spans="1:8" s="1" customFormat="1" ht="21.75" customHeight="1">
      <c r="A26" s="27" t="s">
        <v>24</v>
      </c>
      <c r="B26" s="28">
        <f>B27</f>
        <v>28800</v>
      </c>
      <c r="C26" s="25">
        <v>0</v>
      </c>
      <c r="D26" s="25">
        <v>0</v>
      </c>
      <c r="E26" s="17"/>
      <c r="F26" s="24"/>
      <c r="G26" s="24"/>
      <c r="H26" s="24"/>
    </row>
    <row r="27" spans="1:8" s="1" customFormat="1" ht="17.25" customHeight="1">
      <c r="A27" s="27" t="s">
        <v>25</v>
      </c>
      <c r="B27" s="28">
        <v>28800</v>
      </c>
      <c r="C27" s="25">
        <v>0</v>
      </c>
      <c r="D27" s="25">
        <v>0</v>
      </c>
      <c r="E27" s="17"/>
      <c r="F27" s="24"/>
      <c r="G27" s="24"/>
      <c r="H27" s="24"/>
    </row>
    <row r="28" spans="1:8" s="1" customFormat="1" ht="21" customHeight="1">
      <c r="A28" s="33" t="s">
        <v>26</v>
      </c>
      <c r="B28" s="16">
        <f>B29+B45</f>
        <v>4643200</v>
      </c>
      <c r="C28" s="16">
        <f>C29+C45</f>
        <v>2090202.3</v>
      </c>
      <c r="D28" s="16">
        <f>D29+D45</f>
        <v>1751038.6</v>
      </c>
      <c r="E28" s="17">
        <f t="shared" si="0"/>
        <v>1.1936928746173843</v>
      </c>
      <c r="F28" s="24"/>
      <c r="G28" s="24"/>
      <c r="H28" s="24"/>
    </row>
    <row r="29" spans="1:8" s="1" customFormat="1" ht="32.25" customHeight="1">
      <c r="A29" s="32" t="s">
        <v>27</v>
      </c>
      <c r="B29" s="20">
        <f>B30+B36+B38+B42</f>
        <v>4643200</v>
      </c>
      <c r="C29" s="20">
        <f>C30+C36+C38+C42+C32+C34</f>
        <v>2090202.3</v>
      </c>
      <c r="D29" s="20">
        <f>D30+D36+D38+D42+D32</f>
        <v>1751038.6</v>
      </c>
      <c r="E29" s="17">
        <f t="shared" si="0"/>
        <v>1.1936928746173843</v>
      </c>
      <c r="F29" s="24"/>
      <c r="G29" s="24"/>
      <c r="H29" s="24"/>
    </row>
    <row r="30" spans="1:8" s="1" customFormat="1" ht="18.75" customHeight="1">
      <c r="A30" s="29" t="s">
        <v>28</v>
      </c>
      <c r="B30" s="30">
        <f>B31</f>
        <v>4582200</v>
      </c>
      <c r="C30" s="30">
        <f t="shared" ref="C30:D30" si="9">C31</f>
        <v>1128450</v>
      </c>
      <c r="D30" s="30">
        <f t="shared" si="9"/>
        <v>1146950.1000000001</v>
      </c>
      <c r="E30" s="17">
        <f t="shared" si="0"/>
        <v>0.9838701788334121</v>
      </c>
      <c r="F30" s="24"/>
      <c r="G30" s="24"/>
      <c r="H30" s="24"/>
    </row>
    <row r="31" spans="1:8" s="1" customFormat="1" ht="36" customHeight="1">
      <c r="A31" s="27" t="s">
        <v>29</v>
      </c>
      <c r="B31" s="28">
        <v>4582200</v>
      </c>
      <c r="C31" s="28">
        <v>1128450</v>
      </c>
      <c r="D31" s="28">
        <v>1146950.1000000001</v>
      </c>
      <c r="E31" s="23">
        <f t="shared" si="0"/>
        <v>0.9838701788334121</v>
      </c>
      <c r="F31" s="24"/>
      <c r="G31" s="24"/>
      <c r="H31" s="24"/>
    </row>
    <row r="32" spans="1:8" s="1" customFormat="1" ht="36" hidden="1" customHeight="1">
      <c r="A32" s="29" t="s">
        <v>30</v>
      </c>
      <c r="B32" s="28"/>
      <c r="C32" s="30">
        <f>C33</f>
        <v>0</v>
      </c>
      <c r="D32" s="30">
        <f>D33</f>
        <v>0</v>
      </c>
      <c r="E32" s="17"/>
      <c r="F32" s="24"/>
      <c r="G32" s="24"/>
      <c r="H32" s="24"/>
    </row>
    <row r="33" spans="1:8" s="1" customFormat="1" ht="36" hidden="1" customHeight="1">
      <c r="A33" s="27" t="s">
        <v>31</v>
      </c>
      <c r="B33" s="28"/>
      <c r="C33" s="28">
        <v>0</v>
      </c>
      <c r="D33" s="28">
        <v>0</v>
      </c>
      <c r="E33" s="17"/>
      <c r="F33" s="24"/>
      <c r="G33" s="24"/>
      <c r="H33" s="24"/>
    </row>
    <row r="34" spans="1:8" s="1" customFormat="1" ht="31.5" customHeight="1">
      <c r="A34" s="29" t="s">
        <v>30</v>
      </c>
      <c r="B34" s="28"/>
      <c r="C34" s="30">
        <f>C35</f>
        <v>24612</v>
      </c>
      <c r="D34" s="30">
        <f>D35</f>
        <v>0</v>
      </c>
      <c r="E34" s="17"/>
      <c r="F34" s="24"/>
      <c r="G34" s="24"/>
      <c r="H34" s="24"/>
    </row>
    <row r="35" spans="1:8" s="1" customFormat="1" ht="36" customHeight="1">
      <c r="A35" s="27" t="s">
        <v>31</v>
      </c>
      <c r="B35" s="28"/>
      <c r="C35" s="28">
        <v>24612</v>
      </c>
      <c r="D35" s="28">
        <v>0</v>
      </c>
      <c r="E35" s="17"/>
      <c r="F35" s="24"/>
      <c r="G35" s="24"/>
      <c r="H35" s="24"/>
    </row>
    <row r="36" spans="1:8" s="1" customFormat="1" ht="18" customHeight="1">
      <c r="A36" s="29" t="s">
        <v>32</v>
      </c>
      <c r="B36" s="30">
        <f>B37</f>
        <v>0</v>
      </c>
      <c r="C36" s="30">
        <f t="shared" ref="C36:D36" si="10">C37</f>
        <v>85585.5</v>
      </c>
      <c r="D36" s="30">
        <f t="shared" si="10"/>
        <v>103208</v>
      </c>
      <c r="E36" s="17">
        <f>C36/D36</f>
        <v>0.82925257731958768</v>
      </c>
      <c r="F36" s="24"/>
      <c r="G36" s="24"/>
      <c r="H36" s="24"/>
    </row>
    <row r="37" spans="1:8" s="1" customFormat="1" ht="16.5" customHeight="1">
      <c r="A37" s="27" t="s">
        <v>33</v>
      </c>
      <c r="B37" s="28">
        <v>0</v>
      </c>
      <c r="C37" s="28">
        <v>85585.5</v>
      </c>
      <c r="D37" s="28">
        <v>103208</v>
      </c>
      <c r="E37" s="23">
        <f>C37/D37</f>
        <v>0.82925257731958768</v>
      </c>
      <c r="F37" s="24"/>
      <c r="G37" s="24"/>
      <c r="H37" s="24"/>
    </row>
    <row r="38" spans="1:8" s="1" customFormat="1" ht="36" customHeight="1">
      <c r="A38" s="29" t="s">
        <v>34</v>
      </c>
      <c r="B38" s="30">
        <f>B39</f>
        <v>61000</v>
      </c>
      <c r="C38" s="30">
        <f>C39+C41</f>
        <v>12889.8</v>
      </c>
      <c r="D38" s="30">
        <f>D39+D41</f>
        <v>18269</v>
      </c>
      <c r="E38" s="17">
        <f t="shared" si="0"/>
        <v>0.70555585965296397</v>
      </c>
      <c r="F38" s="24"/>
      <c r="G38" s="24"/>
      <c r="H38" s="24"/>
    </row>
    <row r="39" spans="1:8" s="1" customFormat="1" ht="34.5" customHeight="1">
      <c r="A39" s="27" t="s">
        <v>35</v>
      </c>
      <c r="B39" s="28">
        <v>61000</v>
      </c>
      <c r="C39" s="28">
        <f>C40</f>
        <v>12889.8</v>
      </c>
      <c r="D39" s="28">
        <f>D40</f>
        <v>15150</v>
      </c>
      <c r="E39" s="17">
        <f t="shared" si="0"/>
        <v>0.85081188118811879</v>
      </c>
      <c r="F39" s="24"/>
      <c r="G39" s="24"/>
      <c r="H39" s="24"/>
    </row>
    <row r="40" spans="1:8" s="1" customFormat="1" ht="49.5" customHeight="1">
      <c r="A40" s="27" t="s">
        <v>36</v>
      </c>
      <c r="B40" s="28">
        <v>61000</v>
      </c>
      <c r="C40" s="28">
        <v>12889.8</v>
      </c>
      <c r="D40" s="28">
        <v>15150</v>
      </c>
      <c r="E40" s="23">
        <f t="shared" si="0"/>
        <v>0.85081188118811879</v>
      </c>
      <c r="F40" s="24"/>
      <c r="G40" s="24"/>
      <c r="H40" s="24"/>
    </row>
    <row r="41" spans="1:8" s="1" customFormat="1" ht="69" customHeight="1">
      <c r="A41" s="27" t="s">
        <v>37</v>
      </c>
      <c r="B41" s="28"/>
      <c r="C41" s="28">
        <v>0</v>
      </c>
      <c r="D41" s="28">
        <v>3119</v>
      </c>
      <c r="E41" s="23">
        <f>C41/D41</f>
        <v>0</v>
      </c>
      <c r="F41" s="24"/>
      <c r="G41" s="24"/>
      <c r="H41" s="24"/>
    </row>
    <row r="42" spans="1:8" s="1" customFormat="1" ht="21" customHeight="1">
      <c r="A42" s="34" t="s">
        <v>38</v>
      </c>
      <c r="B42" s="30">
        <f>B43</f>
        <v>0</v>
      </c>
      <c r="C42" s="30">
        <f t="shared" ref="C42:D42" si="11">C43</f>
        <v>838665</v>
      </c>
      <c r="D42" s="30">
        <f t="shared" si="11"/>
        <v>482611.5</v>
      </c>
      <c r="E42" s="17">
        <f t="shared" ref="E42:E44" si="12">C42/D42</f>
        <v>1.7377642265051703</v>
      </c>
      <c r="F42" s="24"/>
      <c r="G42" s="24"/>
      <c r="H42" s="24"/>
    </row>
    <row r="43" spans="1:8" s="1" customFormat="1" ht="65.25" hidden="1" customHeight="1">
      <c r="A43" s="35" t="s">
        <v>39</v>
      </c>
      <c r="B43" s="28">
        <v>0</v>
      </c>
      <c r="C43" s="28">
        <f>C44</f>
        <v>838665</v>
      </c>
      <c r="D43" s="28">
        <f>D44</f>
        <v>482611.5</v>
      </c>
      <c r="E43" s="23">
        <f t="shared" si="12"/>
        <v>1.7377642265051703</v>
      </c>
      <c r="F43" s="24"/>
      <c r="G43" s="24"/>
      <c r="H43" s="24"/>
    </row>
    <row r="44" spans="1:8" s="1" customFormat="1" ht="65.25" customHeight="1">
      <c r="A44" s="35" t="s">
        <v>40</v>
      </c>
      <c r="B44" s="28">
        <v>0</v>
      </c>
      <c r="C44" s="28">
        <v>838665</v>
      </c>
      <c r="D44" s="28">
        <v>482611.5</v>
      </c>
      <c r="E44" s="23">
        <f t="shared" si="12"/>
        <v>1.7377642265051703</v>
      </c>
      <c r="F44" s="24"/>
      <c r="G44" s="24"/>
      <c r="H44" s="24"/>
    </row>
    <row r="45" spans="1:8" s="1" customFormat="1" ht="18.75" hidden="1" customHeight="1">
      <c r="A45" s="35" t="s">
        <v>41</v>
      </c>
      <c r="B45" s="30">
        <f>B46</f>
        <v>0</v>
      </c>
      <c r="C45" s="30">
        <f t="shared" ref="C45:D45" si="13">C46</f>
        <v>0</v>
      </c>
      <c r="D45" s="30">
        <f t="shared" si="13"/>
        <v>0</v>
      </c>
      <c r="E45" s="17" t="e">
        <f t="shared" si="0"/>
        <v>#DIV/0!</v>
      </c>
      <c r="F45" s="24"/>
      <c r="G45" s="24"/>
      <c r="H45" s="24"/>
    </row>
    <row r="46" spans="1:8" s="1" customFormat="1" ht="36.75" hidden="1" customHeight="1">
      <c r="A46" s="35" t="s">
        <v>42</v>
      </c>
      <c r="B46" s="28">
        <v>0</v>
      </c>
      <c r="C46" s="28">
        <v>0</v>
      </c>
      <c r="D46" s="28">
        <v>0</v>
      </c>
      <c r="E46" s="17" t="e">
        <f t="shared" si="0"/>
        <v>#DIV/0!</v>
      </c>
      <c r="F46" s="24"/>
      <c r="G46" s="24"/>
      <c r="H46" s="24"/>
    </row>
    <row r="47" spans="1:8" s="1" customFormat="1" ht="21" customHeight="1">
      <c r="A47" s="36" t="s">
        <v>43</v>
      </c>
      <c r="B47" s="16">
        <f>B28+B6</f>
        <v>5735900</v>
      </c>
      <c r="C47" s="16">
        <f>C28+C6</f>
        <v>2245458.3199999998</v>
      </c>
      <c r="D47" s="16">
        <f>D28+D6</f>
        <v>1938002.12</v>
      </c>
      <c r="E47" s="17">
        <f t="shared" si="0"/>
        <v>1.1586459564863631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квартал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2019-08-21T10:08:51Z</dcterms:modified>
</cp:coreProperties>
</file>