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" activeTab="1"/>
  </bookViews>
  <sheets>
    <sheet name="Лист1" sheetId="1" state="hidden" r:id="rId1"/>
    <sheet name="за 1 полугодие" sheetId="4" r:id="rId2"/>
    <sheet name="Лист2" sheetId="2" state="hidden" r:id="rId3"/>
    <sheet name="Лист3" sheetId="3" state="hidden" r:id="rId4"/>
  </sheets>
  <calcPr calcId="124519"/>
</workbook>
</file>

<file path=xl/calcChain.xml><?xml version="1.0" encoding="utf-8"?>
<calcChain xmlns="http://schemas.openxmlformats.org/spreadsheetml/2006/main">
  <c r="E35" i="4"/>
  <c r="F54"/>
  <c r="F64"/>
  <c r="F61"/>
  <c r="F60"/>
  <c r="F57"/>
  <c r="F56"/>
  <c r="F55"/>
  <c r="F46"/>
  <c r="F45"/>
  <c r="F44"/>
  <c r="F42"/>
  <c r="F41"/>
  <c r="F36"/>
  <c r="F33"/>
  <c r="F32"/>
  <c r="F28"/>
  <c r="F24"/>
  <c r="F23"/>
  <c r="F22"/>
  <c r="F21"/>
  <c r="F15"/>
  <c r="F14"/>
  <c r="F13"/>
  <c r="F12"/>
  <c r="F10"/>
  <c r="E16"/>
  <c r="D16"/>
  <c r="E59" l="1"/>
  <c r="D59"/>
  <c r="C59"/>
  <c r="D58"/>
  <c r="C58"/>
  <c r="E56"/>
  <c r="E55" s="1"/>
  <c r="D56"/>
  <c r="C56"/>
  <c r="D55"/>
  <c r="C55"/>
  <c r="E53"/>
  <c r="D53"/>
  <c r="D52" s="1"/>
  <c r="C53"/>
  <c r="E52"/>
  <c r="C52"/>
  <c r="E50"/>
  <c r="D50"/>
  <c r="D49" s="1"/>
  <c r="C50"/>
  <c r="E49"/>
  <c r="C49"/>
  <c r="E40"/>
  <c r="F40" s="1"/>
  <c r="D40"/>
  <c r="C40"/>
  <c r="E38"/>
  <c r="D38"/>
  <c r="C38"/>
  <c r="E34"/>
  <c r="F34" s="1"/>
  <c r="D35"/>
  <c r="F35" s="1"/>
  <c r="C35"/>
  <c r="C34" s="1"/>
  <c r="D34"/>
  <c r="E31"/>
  <c r="F31" s="1"/>
  <c r="D31"/>
  <c r="C31"/>
  <c r="D30"/>
  <c r="C30"/>
  <c r="E27"/>
  <c r="D27"/>
  <c r="C27"/>
  <c r="D26"/>
  <c r="C26"/>
  <c r="E20"/>
  <c r="F20" s="1"/>
  <c r="D20"/>
  <c r="C20"/>
  <c r="E18"/>
  <c r="D18"/>
  <c r="C18"/>
  <c r="E11"/>
  <c r="F11" s="1"/>
  <c r="D11"/>
  <c r="C11"/>
  <c r="E9"/>
  <c r="D9"/>
  <c r="C9"/>
  <c r="D8"/>
  <c r="F59" l="1"/>
  <c r="F52"/>
  <c r="F53"/>
  <c r="D37"/>
  <c r="D7" s="1"/>
  <c r="D65" s="1"/>
  <c r="F27"/>
  <c r="F9"/>
  <c r="E58"/>
  <c r="F58" s="1"/>
  <c r="E30"/>
  <c r="F30" s="1"/>
  <c r="E26"/>
  <c r="F26" s="1"/>
  <c r="C37"/>
  <c r="C8"/>
  <c r="C7" s="1"/>
  <c r="C65" s="1"/>
  <c r="E8"/>
  <c r="F8" s="1"/>
  <c r="E37"/>
  <c r="F7" i="1"/>
  <c r="F63"/>
  <c r="F60"/>
  <c r="F59"/>
  <c r="F58"/>
  <c r="F57"/>
  <c r="F56"/>
  <c r="F55"/>
  <c r="F54"/>
  <c r="F53"/>
  <c r="F52"/>
  <c r="F51"/>
  <c r="F50"/>
  <c r="F49"/>
  <c r="F48"/>
  <c r="F47"/>
  <c r="F43"/>
  <c r="F42"/>
  <c r="F40"/>
  <c r="F39"/>
  <c r="F38"/>
  <c r="F35"/>
  <c r="F31"/>
  <c r="F30"/>
  <c r="F29"/>
  <c r="F28"/>
  <c r="F27"/>
  <c r="F26"/>
  <c r="F25"/>
  <c r="F24"/>
  <c r="F22"/>
  <c r="F21"/>
  <c r="F20"/>
  <c r="F19"/>
  <c r="F18"/>
  <c r="F17"/>
  <c r="F16"/>
  <c r="F15"/>
  <c r="F14"/>
  <c r="F13"/>
  <c r="F12"/>
  <c r="F11"/>
  <c r="F10"/>
  <c r="F9"/>
  <c r="E7"/>
  <c r="D7"/>
  <c r="E8"/>
  <c r="D8"/>
  <c r="E63"/>
  <c r="D63"/>
  <c r="E57"/>
  <c r="D57"/>
  <c r="E56"/>
  <c r="D56"/>
  <c r="C57"/>
  <c r="C56" s="1"/>
  <c r="E54"/>
  <c r="D54"/>
  <c r="E53"/>
  <c r="D53"/>
  <c r="C54"/>
  <c r="C53" s="1"/>
  <c r="E51"/>
  <c r="D51"/>
  <c r="E50"/>
  <c r="D50"/>
  <c r="C51"/>
  <c r="C50"/>
  <c r="E48"/>
  <c r="D48"/>
  <c r="E47"/>
  <c r="D47"/>
  <c r="C48"/>
  <c r="C47"/>
  <c r="E38"/>
  <c r="D38"/>
  <c r="E36"/>
  <c r="D36"/>
  <c r="E35"/>
  <c r="D35"/>
  <c r="C36"/>
  <c r="C35"/>
  <c r="C38"/>
  <c r="E33"/>
  <c r="D33"/>
  <c r="E32"/>
  <c r="D32"/>
  <c r="C33"/>
  <c r="C32"/>
  <c r="E29"/>
  <c r="D29"/>
  <c r="E28"/>
  <c r="D28"/>
  <c r="C29"/>
  <c r="C28" s="1"/>
  <c r="E25"/>
  <c r="D25"/>
  <c r="E24"/>
  <c r="D24"/>
  <c r="C25"/>
  <c r="C24" s="1"/>
  <c r="E18"/>
  <c r="D18"/>
  <c r="C18"/>
  <c r="E16"/>
  <c r="C16"/>
  <c r="D16"/>
  <c r="E11"/>
  <c r="C11"/>
  <c r="D11"/>
  <c r="E9"/>
  <c r="C9"/>
  <c r="D9"/>
  <c r="F37" i="4" l="1"/>
  <c r="E7"/>
  <c r="C8" i="1"/>
  <c r="F8" s="1"/>
  <c r="C7"/>
  <c r="E65" i="4" l="1"/>
  <c r="F65" s="1"/>
  <c r="F7"/>
  <c r="C63" i="1"/>
</calcChain>
</file>

<file path=xl/sharedStrings.xml><?xml version="1.0" encoding="utf-8"?>
<sst xmlns="http://schemas.openxmlformats.org/spreadsheetml/2006/main" count="246" uniqueCount="128">
  <si>
    <t>Функциональная структура</t>
  </si>
  <si>
    <t>Классификация</t>
  </si>
  <si>
    <t>Утвержденный план на 2017 год</t>
  </si>
  <si>
    <t>Уточненный план на  2017 год</t>
  </si>
  <si>
    <t>Отчет за 2017 год</t>
  </si>
  <si>
    <t>Темп испол-я к утвержденному плану на год,%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</si>
  <si>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</si>
  <si>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</si>
  <si>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</si>
  <si>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</si>
  <si>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</si>
  <si>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</si>
  <si>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</si>
  <si>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</si>
  <si>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</si>
  <si>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</si>
  <si>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</si>
  <si>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</si>
  <si>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</si>
  <si>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</si>
  <si>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</si>
  <si>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</si>
  <si>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</si>
  <si>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</si>
  <si>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рублей</t>
  </si>
  <si>
    <t>Администрация Введенского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</si>
  <si>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</si>
  <si>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</si>
  <si>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r>
      <t xml:space="preserve">Функционирование органов местного самоуправления. 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Глава поселения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  </r>
  </si>
  <si>
    <t>9210100</t>
  </si>
  <si>
    <t>9210102</t>
  </si>
  <si>
    <t>92101020210100410 100</t>
  </si>
  <si>
    <t>9210104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</si>
  <si>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</si>
  <si>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Функционирование органов местного самоуправления. Местная администрация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</si>
  <si>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Функционирование органов местного самоуправления. Местная администрация (Иные бюджетные ассигнования)</t>
  </si>
  <si>
    <r>
      <t>Обслуживание официального сайта Введенского сельского поселения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</si>
  <si>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92101040210200420 100</t>
  </si>
  <si>
    <t>92101040210200420 200</t>
  </si>
  <si>
    <t>92101040210200420 800</t>
  </si>
  <si>
    <t>92101040220100420 200</t>
  </si>
  <si>
    <t>Резервные фонды местных администраций (Иные бюджетные ассигнования)</t>
  </si>
  <si>
    <t>9210111</t>
  </si>
  <si>
    <t>92101113190020310 800</t>
  </si>
  <si>
    <r>
      <t>Уплата членских взносов в Совет муниципальных образований Ивановской области</t>
    </r>
    <r>
      <rPr>
        <sz val="12"/>
        <color rgb="FF000000"/>
        <rFont val="Times New Roman"/>
        <family val="1"/>
        <charset val="204"/>
      </rPr>
      <t xml:space="preserve"> (Иные бюджетные ассигнования)</t>
    </r>
  </si>
  <si>
    <r>
      <t>Техническая инвентаризация объектов муниципальной собственности и культурного наследия поселения.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</si>
  <si>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>Содержание имущества, находящегося в казне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Введенского сельского поселения»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</si>
  <si>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</si>
  <si>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Уплата пошлин, исполнение судебных решений, постановлений надзорных органов к органу местного самоуправления</t>
  </si>
  <si>
    <t>9210113</t>
  </si>
  <si>
    <t>92101130230100430 800</t>
  </si>
  <si>
    <t>92101130410100200 200</t>
  </si>
  <si>
    <t>92101130420100460 200</t>
  </si>
  <si>
    <t>92101130250100440 200</t>
  </si>
  <si>
    <t>92101133190020350 800</t>
  </si>
  <si>
    <t>9210200</t>
  </si>
  <si>
    <r>
      <t xml:space="preserve">Реализация переданных полномочий Российской Федерации по </t>
    </r>
    <r>
      <rPr>
        <sz val="12"/>
        <color theme="1"/>
        <rFont val="Times New Roman"/>
        <family val="1"/>
        <charset val="204"/>
      </rPr>
      <t>осуществлению</t>
    </r>
    <r>
      <rPr>
        <sz val="12"/>
        <color rgb="FF000000"/>
        <rFont val="Times New Roman"/>
        <family val="1"/>
        <charset val="204"/>
      </rPr>
      <t xml:space="preserve"> первичного воинского учета на территориях, где отсутствуют военные комиссариаты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</si>
  <si>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Реализация переданных полномочий Российской Федерации по </t>
    </r>
    <r>
      <rPr>
        <sz val="12"/>
        <color theme="1"/>
        <rFont val="Times New Roman"/>
        <family val="1"/>
        <charset val="204"/>
      </rPr>
      <t>осуществлению</t>
    </r>
    <r>
      <rPr>
        <sz val="12"/>
        <color rgb="FF000000"/>
        <rFont val="Times New Roman"/>
        <family val="1"/>
        <charset val="204"/>
      </rPr>
      <t xml:space="preserve"> первичного воинского учета на территориях, где отсутствуют военные комиссариаты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</si>
  <si>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92102033290051180 100</t>
  </si>
  <si>
    <t>92102033290051180 200</t>
  </si>
  <si>
    <t>9210300</t>
  </si>
  <si>
    <t>Обеспечение пожарной безопасности</t>
  </si>
  <si>
    <r>
      <t xml:space="preserve">Обеспечение выполнения работ по противопожарным мероприятиям  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2"/>
        <color theme="1"/>
        <rFont val="Times New Roman"/>
        <family val="1"/>
        <charset val="204"/>
      </rPr>
      <t xml:space="preserve"> товаров, работ и услуг для обеспечения государственных (муниципальных) нужд)</t>
    </r>
  </si>
  <si>
    <r>
      <t>Предоставление субсидий на укрепление материально-технической базы ОО «ДПО ШМР ИО» для реализации мероприятий по осуществлению уставной деятельности (</t>
    </r>
    <r>
      <rPr>
        <sz val="12"/>
        <color rgb="FF000000"/>
        <rFont val="Times New Roman"/>
        <family val="1"/>
        <charset val="204"/>
      </rPr>
      <t>Предоставление субсидии некоммерческим организациям)</t>
    </r>
  </si>
  <si>
    <t>9210310</t>
  </si>
  <si>
    <t>92103100110100400 200</t>
  </si>
  <si>
    <t>92103100110160090 600</t>
  </si>
  <si>
    <t>Содержание и ремонт автомобильных дорог (Прочая закупка товаров, работ и услуг для обеспечения государственных (муниципальных) нужд)</t>
  </si>
  <si>
    <t>9210400</t>
  </si>
  <si>
    <t>9210409</t>
  </si>
  <si>
    <t>92104093190020320 200</t>
  </si>
  <si>
    <t>Содержание и ремонт питьевых колодцев</t>
  </si>
  <si>
    <r>
      <t xml:space="preserve">Оплата электроэнергии за уличное освещение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2"/>
        <color theme="1"/>
        <rFont val="Times New Roman"/>
        <family val="1"/>
        <charset val="204"/>
      </rPr>
      <t>товаров, работ и услуг для обеспечения государственных (муниципальных) нужд)</t>
    </r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</si>
  <si>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2"/>
        <color theme="1"/>
        <rFont val="Times New Roman"/>
        <family val="1"/>
        <charset val="204"/>
      </rPr>
      <t>товаров, работ и услуг для обеспечения государственных (муниципальных) нужд)</t>
    </r>
  </si>
  <si>
    <t>Обеспечение выполнения работ и услуг по содержанию и установке новых линий уличного освещения (иные межбюджетные ассигнования)</t>
  </si>
  <si>
    <r>
      <t xml:space="preserve">Содержание и ремонт памятников, обелисков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>акупка</t>
    </r>
    <r>
      <rPr>
        <sz val="12"/>
        <color theme="1"/>
        <rFont val="Times New Roman"/>
        <family val="1"/>
        <charset val="204"/>
      </rPr>
      <t xml:space="preserve"> товаров, работ и услуг для обеспечения государственных (муниципальных) нужд)</t>
    </r>
  </si>
  <si>
    <r>
      <t xml:space="preserve">Прочие мероприятия по благоустройству территории поселения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>акупка</t>
    </r>
    <r>
      <rPr>
        <sz val="12"/>
        <color theme="1"/>
        <rFont val="Times New Roman"/>
        <family val="1"/>
        <charset val="204"/>
      </rPr>
      <t xml:space="preserve"> товаров, работ и услуг для обеспечения государственных (муниципальных) нужд)</t>
    </r>
  </si>
  <si>
    <t>Организация ритуальных услуг и содержание мест захоронения</t>
  </si>
  <si>
    <t>Софинансирование мероприятий по наказам избирателей депутатам Ивановской областной Думы (Прочая закупка товаров, работ и услуг для обеспечения государственных (муниципальных) нужд)</t>
  </si>
  <si>
    <t>Субсидии бюджетам муниципальных образований по наказам избирателей  депутатам Ивановской областной Думы (Прочая закупка товаров, работ и услуг для обеспечения государственных (муниципальных) нужд)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</si>
  <si>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</t>
  </si>
  <si>
    <r>
  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(Социальное обеспечение и иные выплаты населению)</t>
    </r>
  </si>
  <si>
    <t>Другие вопросы в области физической культуры и спорта</t>
  </si>
  <si>
    <r>
      <t>Проведение спортивных соревнований и мероприятий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1"/>
        <color rgb="FF000000"/>
        <rFont val="Times New Roman"/>
        <family val="1"/>
        <charset val="204"/>
      </rPr>
      <t>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</si>
  <si>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Обеспечение деятельности муниципального казённого учреждения культуры  </t>
    </r>
    <r>
      <rPr>
        <sz val="12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</si>
  <si>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казённого учреждения культуры 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</si>
  <si>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Обеспечение деятельности муниципального казённого учреждения культуры  </t>
    </r>
    <r>
      <rPr>
        <sz val="12"/>
        <color rgb="FF000000"/>
        <rFont val="Times New Roman"/>
        <family val="1"/>
        <charset val="204"/>
      </rPr>
      <t>(Иные бюджетные ассигнования)</t>
    </r>
  </si>
  <si>
    <t>Повышение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соответствии с Указами Президента Российской Федерации (Расходы на выплату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</si>
  <si>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выплату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</si>
  <si>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9210500</t>
  </si>
  <si>
    <t>9210502</t>
  </si>
  <si>
    <t>92105023190020330 200</t>
  </si>
  <si>
    <t>9210503</t>
  </si>
  <si>
    <t>92105030510100220 200</t>
  </si>
  <si>
    <t>92105030510100230 200</t>
  </si>
  <si>
    <t>92105030520100240 200</t>
  </si>
  <si>
    <t>92105030520100250 200</t>
  </si>
  <si>
    <t>92105030510100230 800</t>
  </si>
  <si>
    <t>92105033190020340 200</t>
  </si>
  <si>
    <t>92105030530100480 200</t>
  </si>
  <si>
    <t>92105030530182000 200</t>
  </si>
  <si>
    <t>9210700</t>
  </si>
  <si>
    <t>9210705</t>
  </si>
  <si>
    <t>92107050230100420 200</t>
  </si>
  <si>
    <t>9211000</t>
  </si>
  <si>
    <t>9211001</t>
  </si>
  <si>
    <t>92110010240100420 300</t>
  </si>
  <si>
    <t>9210800</t>
  </si>
  <si>
    <t>9211100</t>
  </si>
  <si>
    <t>9211105</t>
  </si>
  <si>
    <t>92111050310100450 200</t>
  </si>
  <si>
    <t>9210801</t>
  </si>
  <si>
    <t>92108010610100260 100</t>
  </si>
  <si>
    <t>92108010610100260 200</t>
  </si>
  <si>
    <t>92108010610100260 800</t>
  </si>
  <si>
    <t>92108010610100270 100</t>
  </si>
  <si>
    <t>92108010610100340 100</t>
  </si>
  <si>
    <t>ВСЕГО</t>
  </si>
  <si>
    <t xml:space="preserve">Сведения о фактически произведенных расходах 
по разделам и подразделам классификации расходов бюджета Введенского сельского поселения за 2017 год в сравнении с первоначально утвержденным решением о бюджете  значениями </t>
  </si>
  <si>
    <t>Приложение 2</t>
  </si>
  <si>
    <t xml:space="preserve">% исполнения в сравнении с прошлым периодом  </t>
  </si>
  <si>
    <t>Судебная система</t>
  </si>
  <si>
    <t>9210105</t>
  </si>
  <si>
    <t>Составление (изменение) списков кандидатов в присяжные заседатели федеральных судов общей юрисдикции в Российской Федерации (Прочая закупка товаров, работ и услуг для обеспечения государственных (муниципальных) нужд)</t>
  </si>
  <si>
    <t>92101053190051200</t>
  </si>
  <si>
    <t xml:space="preserve">Аналитические данные по расходам бюджета Введенского сельского поселения по разделам и подразделам классификации расходов бюджетов за 1 полугодие  2018 года в сравнении с соответствующим периодом прошлого года </t>
  </si>
  <si>
    <t>Исполнено за 1 полугодие  2018 года</t>
  </si>
  <si>
    <t>Исполнено за1 полугодие  2017 года</t>
  </si>
</sst>
</file>

<file path=xl/styles.xml><?xml version="1.0" encoding="utf-8"?>
<styleSheet xmlns="http://schemas.openxmlformats.org/spreadsheetml/2006/main">
  <numFmts count="3">
    <numFmt numFmtId="164" formatCode="#,##0.00_р_."/>
    <numFmt numFmtId="165" formatCode="#,##0.0"/>
    <numFmt numFmtId="166" formatCode="0.0%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left" vertical="top" wrapText="1"/>
    </xf>
    <xf numFmtId="0" fontId="2" fillId="0" borderId="2" xfId="0" quotePrefix="1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/>
    <xf numFmtId="164" fontId="2" fillId="0" borderId="2" xfId="0" applyNumberFormat="1" applyFont="1" applyBorder="1" applyAlignment="1">
      <alignment vertical="top" wrapText="1"/>
    </xf>
    <xf numFmtId="164" fontId="6" fillId="0" borderId="2" xfId="0" applyNumberFormat="1" applyFont="1" applyBorder="1" applyAlignment="1">
      <alignment vertical="top" wrapText="1"/>
    </xf>
    <xf numFmtId="4" fontId="1" fillId="0" borderId="2" xfId="0" applyNumberFormat="1" applyFont="1" applyBorder="1" applyAlignment="1">
      <alignment horizontal="right" vertical="top" shrinkToFit="1"/>
    </xf>
    <xf numFmtId="49" fontId="2" fillId="0" borderId="2" xfId="0" applyNumberFormat="1" applyFont="1" applyBorder="1" applyAlignment="1">
      <alignment horizontal="left" vertical="top" shrinkToFit="1"/>
    </xf>
    <xf numFmtId="4" fontId="2" fillId="0" borderId="2" xfId="0" applyNumberFormat="1" applyFont="1" applyBorder="1" applyAlignment="1">
      <alignment horizontal="right" vertical="top" shrinkToFit="1"/>
    </xf>
    <xf numFmtId="49" fontId="1" fillId="0" borderId="2" xfId="0" applyNumberFormat="1" applyFont="1" applyBorder="1" applyAlignment="1">
      <alignment horizontal="left" vertical="top" shrinkToFit="1"/>
    </xf>
    <xf numFmtId="164" fontId="2" fillId="0" borderId="2" xfId="0" applyNumberFormat="1" applyFont="1" applyBorder="1" applyAlignment="1">
      <alignment horizontal="right" vertical="top" shrinkToFit="1"/>
    </xf>
    <xf numFmtId="4" fontId="1" fillId="0" borderId="2" xfId="0" applyNumberFormat="1" applyFont="1" applyBorder="1" applyAlignment="1">
      <alignment vertical="top"/>
    </xf>
    <xf numFmtId="4" fontId="2" fillId="0" borderId="2" xfId="0" applyNumberFormat="1" applyFont="1" applyBorder="1" applyAlignment="1">
      <alignment vertical="top" shrinkToFit="1"/>
    </xf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165" fontId="1" fillId="0" borderId="2" xfId="0" applyNumberFormat="1" applyFont="1" applyBorder="1" applyAlignment="1">
      <alignment horizontal="right" vertical="top" shrinkToFit="1"/>
    </xf>
    <xf numFmtId="165" fontId="2" fillId="0" borderId="2" xfId="0" applyNumberFormat="1" applyFont="1" applyBorder="1" applyAlignment="1">
      <alignment horizontal="right" vertical="top" shrinkToFit="1"/>
    </xf>
    <xf numFmtId="0" fontId="5" fillId="0" borderId="2" xfId="0" applyFont="1" applyBorder="1" applyAlignment="1">
      <alignment wrapText="1"/>
    </xf>
    <xf numFmtId="0" fontId="5" fillId="0" borderId="2" xfId="0" applyFont="1" applyBorder="1"/>
    <xf numFmtId="11" fontId="1" fillId="0" borderId="0" xfId="0" applyNumberFormat="1" applyFont="1" applyAlignment="1">
      <alignment horizontal="center" vertical="center" wrapText="1" shrinkToFit="1"/>
    </xf>
    <xf numFmtId="11" fontId="1" fillId="0" borderId="0" xfId="0" applyNumberFormat="1" applyFont="1" applyAlignment="1">
      <alignment horizontal="center" vertical="center" wrapText="1" shrinkToFit="1"/>
    </xf>
    <xf numFmtId="165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right" vertical="top" shrinkToFit="1"/>
    </xf>
    <xf numFmtId="166" fontId="2" fillId="0" borderId="2" xfId="0" applyNumberFormat="1" applyFont="1" applyBorder="1" applyAlignment="1">
      <alignment horizontal="right" vertical="top" shrinkToFit="1"/>
    </xf>
    <xf numFmtId="11" fontId="1" fillId="0" borderId="0" xfId="0" applyNumberFormat="1" applyFont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right" vertical="center" shrinkToFit="1"/>
    </xf>
    <xf numFmtId="11" fontId="2" fillId="0" borderId="0" xfId="0" applyNumberFormat="1" applyFont="1" applyAlignment="1">
      <alignment horizontal="right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workbookViewId="0">
      <selection activeCell="D10" sqref="D10"/>
    </sheetView>
  </sheetViews>
  <sheetFormatPr defaultRowHeight="15"/>
  <cols>
    <col min="1" max="1" width="62.5703125" style="1" customWidth="1"/>
    <col min="2" max="2" width="19.85546875" style="1" customWidth="1"/>
    <col min="3" max="3" width="16.85546875" style="1" customWidth="1"/>
    <col min="4" max="4" width="17.42578125" style="1" customWidth="1"/>
    <col min="5" max="5" width="16" style="1" customWidth="1"/>
    <col min="6" max="6" width="12.7109375" style="1" customWidth="1"/>
    <col min="7" max="7" width="20.85546875" style="1" customWidth="1"/>
    <col min="8" max="16384" width="9.140625" style="1"/>
  </cols>
  <sheetData>
    <row r="1" spans="1:6" ht="15" customHeight="1">
      <c r="A1" s="34" t="s">
        <v>118</v>
      </c>
      <c r="B1" s="34"/>
      <c r="C1" s="34"/>
      <c r="D1" s="34"/>
      <c r="E1" s="34"/>
      <c r="F1" s="34"/>
    </row>
    <row r="2" spans="1:6" ht="14.25" customHeight="1">
      <c r="A2" s="34"/>
      <c r="B2" s="34"/>
      <c r="C2" s="34"/>
      <c r="D2" s="34"/>
      <c r="E2" s="34"/>
      <c r="F2" s="34"/>
    </row>
    <row r="3" spans="1:6" ht="23.25" customHeight="1">
      <c r="A3" s="34"/>
      <c r="B3" s="34"/>
      <c r="C3" s="34"/>
      <c r="D3" s="34"/>
      <c r="E3" s="34"/>
      <c r="F3" s="34"/>
    </row>
    <row r="4" spans="1:6" ht="23.25" customHeight="1">
      <c r="A4" s="28"/>
      <c r="B4" s="28"/>
      <c r="C4" s="28"/>
      <c r="D4" s="28"/>
      <c r="E4" s="36" t="s">
        <v>119</v>
      </c>
      <c r="F4" s="36"/>
    </row>
    <row r="5" spans="1:6">
      <c r="A5" s="35" t="s">
        <v>24</v>
      </c>
      <c r="B5" s="35"/>
      <c r="C5" s="35"/>
      <c r="D5" s="35"/>
      <c r="E5" s="35"/>
      <c r="F5" s="35"/>
    </row>
    <row r="6" spans="1:6" ht="83.25" customHeight="1">
      <c r="A6" s="5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6" ht="15.75">
      <c r="A7" s="6" t="s">
        <v>25</v>
      </c>
      <c r="B7" s="17"/>
      <c r="C7" s="14">
        <f>C8+C24+C28+C32+C35+C47+C50+C53</f>
        <v>4451200</v>
      </c>
      <c r="D7" s="14">
        <f t="shared" ref="D7:E7" si="0">D8+D24+D28+D32+D35+D47+D50+D53</f>
        <v>6617438.0199999996</v>
      </c>
      <c r="E7" s="14">
        <f t="shared" si="0"/>
        <v>6065502.8999999994</v>
      </c>
      <c r="F7" s="24">
        <f>SUM(E7/C7*100)-100</f>
        <v>36.266689881380273</v>
      </c>
    </row>
    <row r="8" spans="1:6" ht="19.5" customHeight="1">
      <c r="A8" s="7" t="s">
        <v>26</v>
      </c>
      <c r="B8" s="17" t="s">
        <v>29</v>
      </c>
      <c r="C8" s="14">
        <f>C9+C11+C16+C18</f>
        <v>3289779.6</v>
      </c>
      <c r="D8" s="14">
        <f t="shared" ref="D8:E8" si="1">D9+D11+D16+D18</f>
        <v>3471875.2399999998</v>
      </c>
      <c r="E8" s="14">
        <f t="shared" si="1"/>
        <v>3448666.86</v>
      </c>
      <c r="F8" s="24">
        <f t="shared" ref="F8:F63" si="2">SUM(E8/C8*100)-100</f>
        <v>4.8297235474376521</v>
      </c>
    </row>
    <row r="9" spans="1:6" ht="32.25" customHeight="1">
      <c r="A9" s="7" t="s">
        <v>27</v>
      </c>
      <c r="B9" s="17" t="s">
        <v>30</v>
      </c>
      <c r="C9" s="14">
        <f>C10</f>
        <v>678000</v>
      </c>
      <c r="D9" s="14">
        <f>D10</f>
        <v>705389.98</v>
      </c>
      <c r="E9" s="14">
        <f>E10</f>
        <v>705389.98</v>
      </c>
      <c r="F9" s="24">
        <f t="shared" si="2"/>
        <v>4.0398200589970514</v>
      </c>
    </row>
    <row r="10" spans="1:6" ht="98.25" customHeight="1">
      <c r="A10" s="8" t="s">
        <v>28</v>
      </c>
      <c r="B10" s="15" t="s">
        <v>31</v>
      </c>
      <c r="C10" s="16">
        <v>678000</v>
      </c>
      <c r="D10" s="16">
        <v>705389.98</v>
      </c>
      <c r="E10" s="16">
        <v>705389.98</v>
      </c>
      <c r="F10" s="25">
        <f t="shared" si="2"/>
        <v>4.0398200589970514</v>
      </c>
    </row>
    <row r="11" spans="1:6" ht="52.5" customHeight="1">
      <c r="A11" s="6" t="s">
        <v>6</v>
      </c>
      <c r="B11" s="17" t="s">
        <v>32</v>
      </c>
      <c r="C11" s="14">
        <f>SUM(C12:C15)</f>
        <v>2377779.6</v>
      </c>
      <c r="D11" s="14">
        <f>SUM(D12:D15)</f>
        <v>2350389.6199999996</v>
      </c>
      <c r="E11" s="14">
        <f>SUM(E12:E15)</f>
        <v>2347181.2399999998</v>
      </c>
      <c r="F11" s="24">
        <f t="shared" si="2"/>
        <v>-1.2868459297068711</v>
      </c>
    </row>
    <row r="12" spans="1:6" ht="19.5" customHeight="1">
      <c r="A12" s="8" t="s">
        <v>33</v>
      </c>
      <c r="B12" s="15" t="s">
        <v>37</v>
      </c>
      <c r="C12" s="16">
        <v>1796600</v>
      </c>
      <c r="D12" s="16">
        <v>1769165.72</v>
      </c>
      <c r="E12" s="16">
        <v>1765957.34</v>
      </c>
      <c r="F12" s="25">
        <f t="shared" si="2"/>
        <v>-1.7055916731604128</v>
      </c>
    </row>
    <row r="13" spans="1:6" ht="46.5">
      <c r="A13" s="8" t="s">
        <v>34</v>
      </c>
      <c r="B13" s="15" t="s">
        <v>38</v>
      </c>
      <c r="C13" s="16">
        <v>565579.6</v>
      </c>
      <c r="D13" s="16">
        <v>549755.37</v>
      </c>
      <c r="E13" s="16">
        <v>549755.37</v>
      </c>
      <c r="F13" s="25">
        <f t="shared" si="2"/>
        <v>-2.7978784949103499</v>
      </c>
    </row>
    <row r="14" spans="1:6" ht="31.5">
      <c r="A14" s="8" t="s">
        <v>35</v>
      </c>
      <c r="B14" s="15" t="s">
        <v>39</v>
      </c>
      <c r="C14" s="16">
        <v>2600</v>
      </c>
      <c r="D14" s="16">
        <v>18468.53</v>
      </c>
      <c r="E14" s="16">
        <v>18468.53</v>
      </c>
      <c r="F14" s="25">
        <f t="shared" si="2"/>
        <v>610.32807692307688</v>
      </c>
    </row>
    <row r="15" spans="1:6" ht="46.5">
      <c r="A15" s="9" t="s">
        <v>36</v>
      </c>
      <c r="B15" s="15" t="s">
        <v>40</v>
      </c>
      <c r="C15" s="16">
        <v>13000</v>
      </c>
      <c r="D15" s="16">
        <v>13000</v>
      </c>
      <c r="E15" s="16">
        <v>13000</v>
      </c>
      <c r="F15" s="25">
        <f t="shared" si="2"/>
        <v>0</v>
      </c>
    </row>
    <row r="16" spans="1:6" ht="15.75">
      <c r="A16" s="6" t="s">
        <v>7</v>
      </c>
      <c r="B16" s="17" t="s">
        <v>42</v>
      </c>
      <c r="C16" s="14">
        <f t="shared" ref="C16" si="3">C17</f>
        <v>10000</v>
      </c>
      <c r="D16" s="14">
        <f>D17</f>
        <v>10000</v>
      </c>
      <c r="E16" s="14">
        <f t="shared" ref="E16" si="4">E17</f>
        <v>0</v>
      </c>
      <c r="F16" s="24">
        <f t="shared" si="2"/>
        <v>-100</v>
      </c>
    </row>
    <row r="17" spans="1:6" ht="31.5">
      <c r="A17" s="8" t="s">
        <v>41</v>
      </c>
      <c r="B17" s="15" t="s">
        <v>43</v>
      </c>
      <c r="C17" s="16">
        <v>10000</v>
      </c>
      <c r="D17" s="16">
        <v>10000</v>
      </c>
      <c r="E17" s="16"/>
      <c r="F17" s="25">
        <f t="shared" si="2"/>
        <v>-100</v>
      </c>
    </row>
    <row r="18" spans="1:6" ht="15.75">
      <c r="A18" s="6" t="s">
        <v>8</v>
      </c>
      <c r="B18" s="17" t="s">
        <v>49</v>
      </c>
      <c r="C18" s="14">
        <f>SUM(C19:C23)</f>
        <v>224000</v>
      </c>
      <c r="D18" s="14">
        <f t="shared" ref="D18:E18" si="5">SUM(D19:D23)</f>
        <v>406095.64</v>
      </c>
      <c r="E18" s="14">
        <f t="shared" si="5"/>
        <v>396095.64</v>
      </c>
      <c r="F18" s="24">
        <f t="shared" si="2"/>
        <v>76.828410714285724</v>
      </c>
    </row>
    <row r="19" spans="1:6" ht="47.25">
      <c r="A19" s="9" t="s">
        <v>44</v>
      </c>
      <c r="B19" s="15" t="s">
        <v>50</v>
      </c>
      <c r="C19" s="16">
        <v>4000</v>
      </c>
      <c r="D19" s="16">
        <v>3788</v>
      </c>
      <c r="E19" s="16">
        <v>3788</v>
      </c>
      <c r="F19" s="25">
        <f t="shared" si="2"/>
        <v>-5.3000000000000114</v>
      </c>
    </row>
    <row r="20" spans="1:6" ht="61.5">
      <c r="A20" s="9" t="s">
        <v>45</v>
      </c>
      <c r="B20" s="15" t="s">
        <v>51</v>
      </c>
      <c r="C20" s="16">
        <v>80000</v>
      </c>
      <c r="D20" s="16">
        <v>55384.95</v>
      </c>
      <c r="E20" s="16">
        <v>55384.95</v>
      </c>
      <c r="F20" s="25">
        <f t="shared" si="2"/>
        <v>-30.76881250000001</v>
      </c>
    </row>
    <row r="21" spans="1:6" ht="46.5">
      <c r="A21" s="9" t="s">
        <v>46</v>
      </c>
      <c r="B21" s="15" t="s">
        <v>52</v>
      </c>
      <c r="C21" s="16">
        <v>122960</v>
      </c>
      <c r="D21" s="16">
        <v>320523.24</v>
      </c>
      <c r="E21" s="16">
        <v>320523.24</v>
      </c>
      <c r="F21" s="25">
        <f t="shared" si="2"/>
        <v>160.67277163305135</v>
      </c>
    </row>
    <row r="22" spans="1:6" ht="108.75">
      <c r="A22" s="9" t="s">
        <v>47</v>
      </c>
      <c r="B22" s="15" t="s">
        <v>53</v>
      </c>
      <c r="C22" s="16">
        <v>17040</v>
      </c>
      <c r="D22" s="16">
        <v>16399.45</v>
      </c>
      <c r="E22" s="16">
        <v>16399.45</v>
      </c>
      <c r="F22" s="25">
        <f t="shared" si="2"/>
        <v>-3.7590962441314559</v>
      </c>
    </row>
    <row r="23" spans="1:6" ht="47.25">
      <c r="A23" s="9" t="s">
        <v>48</v>
      </c>
      <c r="B23" s="15" t="s">
        <v>54</v>
      </c>
      <c r="C23" s="16">
        <v>0</v>
      </c>
      <c r="D23" s="16">
        <v>10000</v>
      </c>
      <c r="E23" s="16">
        <v>0</v>
      </c>
      <c r="F23" s="24"/>
    </row>
    <row r="24" spans="1:6">
      <c r="A24" s="3" t="s">
        <v>9</v>
      </c>
      <c r="B24" s="17" t="s">
        <v>55</v>
      </c>
      <c r="C24" s="14">
        <f>C25</f>
        <v>61000</v>
      </c>
      <c r="D24" s="14">
        <f t="shared" ref="D24:E24" si="6">D25</f>
        <v>61000</v>
      </c>
      <c r="E24" s="14">
        <f t="shared" si="6"/>
        <v>61000</v>
      </c>
      <c r="F24" s="24">
        <f t="shared" si="2"/>
        <v>0</v>
      </c>
    </row>
    <row r="25" spans="1:6">
      <c r="A25" s="3" t="s">
        <v>10</v>
      </c>
      <c r="B25" s="17" t="s">
        <v>55</v>
      </c>
      <c r="C25" s="14">
        <f>C26+C27</f>
        <v>61000</v>
      </c>
      <c r="D25" s="14">
        <f t="shared" ref="D25:E25" si="7">D26+D27</f>
        <v>61000</v>
      </c>
      <c r="E25" s="14">
        <f t="shared" si="7"/>
        <v>61000</v>
      </c>
      <c r="F25" s="24">
        <f t="shared" si="2"/>
        <v>0</v>
      </c>
    </row>
    <row r="26" spans="1:6" ht="110.25">
      <c r="A26" s="8" t="s">
        <v>56</v>
      </c>
      <c r="B26" s="15" t="s">
        <v>58</v>
      </c>
      <c r="C26" s="16">
        <v>59900</v>
      </c>
      <c r="D26" s="16">
        <v>59900</v>
      </c>
      <c r="E26" s="16">
        <v>59900</v>
      </c>
      <c r="F26" s="25">
        <f t="shared" si="2"/>
        <v>0</v>
      </c>
    </row>
    <row r="27" spans="1:6" ht="77.25">
      <c r="A27" s="8" t="s">
        <v>57</v>
      </c>
      <c r="B27" s="15" t="s">
        <v>59</v>
      </c>
      <c r="C27" s="16">
        <v>1100</v>
      </c>
      <c r="D27" s="16">
        <v>1100</v>
      </c>
      <c r="E27" s="16">
        <v>1100</v>
      </c>
      <c r="F27" s="25">
        <f t="shared" si="2"/>
        <v>0</v>
      </c>
    </row>
    <row r="28" spans="1:6" ht="28.5">
      <c r="A28" s="3" t="s">
        <v>11</v>
      </c>
      <c r="B28" s="17" t="s">
        <v>60</v>
      </c>
      <c r="C28" s="14">
        <f>C29</f>
        <v>70000</v>
      </c>
      <c r="D28" s="14">
        <f t="shared" ref="D28:E28" si="8">D29</f>
        <v>81155</v>
      </c>
      <c r="E28" s="14">
        <f t="shared" si="8"/>
        <v>81155</v>
      </c>
      <c r="F28" s="24">
        <f t="shared" si="2"/>
        <v>15.935714285714269</v>
      </c>
    </row>
    <row r="29" spans="1:6" ht="15.75">
      <c r="A29" s="6" t="s">
        <v>61</v>
      </c>
      <c r="B29" s="17" t="s">
        <v>64</v>
      </c>
      <c r="C29" s="14">
        <f>C30+C31</f>
        <v>70000</v>
      </c>
      <c r="D29" s="14">
        <f t="shared" ref="D29:E29" si="9">D30+D31</f>
        <v>81155</v>
      </c>
      <c r="E29" s="14">
        <f t="shared" si="9"/>
        <v>81155</v>
      </c>
      <c r="F29" s="24">
        <f t="shared" si="2"/>
        <v>15.935714285714269</v>
      </c>
    </row>
    <row r="30" spans="1:6" ht="47.25">
      <c r="A30" s="9" t="s">
        <v>62</v>
      </c>
      <c r="B30" s="15" t="s">
        <v>65</v>
      </c>
      <c r="C30" s="16">
        <v>30000</v>
      </c>
      <c r="D30" s="16">
        <v>61155</v>
      </c>
      <c r="E30" s="16">
        <v>61155</v>
      </c>
      <c r="F30" s="25">
        <f t="shared" si="2"/>
        <v>103.85</v>
      </c>
    </row>
    <row r="31" spans="1:6" ht="63">
      <c r="A31" s="9" t="s">
        <v>63</v>
      </c>
      <c r="B31" s="15" t="s">
        <v>66</v>
      </c>
      <c r="C31" s="16">
        <v>40000</v>
      </c>
      <c r="D31" s="16">
        <v>20000</v>
      </c>
      <c r="E31" s="16">
        <v>20000</v>
      </c>
      <c r="F31" s="25">
        <f t="shared" si="2"/>
        <v>-50</v>
      </c>
    </row>
    <row r="32" spans="1:6">
      <c r="A32" s="3" t="s">
        <v>12</v>
      </c>
      <c r="B32" s="17" t="s">
        <v>68</v>
      </c>
      <c r="C32" s="14">
        <f>C33</f>
        <v>0</v>
      </c>
      <c r="D32" s="14">
        <f t="shared" ref="D32:E33" si="10">D33</f>
        <v>419332.5</v>
      </c>
      <c r="E32" s="14">
        <f t="shared" si="10"/>
        <v>419332.5</v>
      </c>
      <c r="F32" s="24"/>
    </row>
    <row r="33" spans="1:6">
      <c r="A33" s="4" t="s">
        <v>13</v>
      </c>
      <c r="B33" s="15" t="s">
        <v>69</v>
      </c>
      <c r="C33" s="16">
        <f>C34</f>
        <v>0</v>
      </c>
      <c r="D33" s="16">
        <f t="shared" si="10"/>
        <v>419332.5</v>
      </c>
      <c r="E33" s="16">
        <f t="shared" si="10"/>
        <v>419332.5</v>
      </c>
      <c r="F33" s="24"/>
    </row>
    <row r="34" spans="1:6" ht="47.25">
      <c r="A34" s="26" t="s">
        <v>67</v>
      </c>
      <c r="B34" s="15" t="s">
        <v>70</v>
      </c>
      <c r="C34" s="16">
        <v>0</v>
      </c>
      <c r="D34" s="16">
        <v>419332.5</v>
      </c>
      <c r="E34" s="16">
        <v>419332.5</v>
      </c>
      <c r="F34" s="24"/>
    </row>
    <row r="35" spans="1:6">
      <c r="A35" s="3" t="s">
        <v>14</v>
      </c>
      <c r="B35" s="17" t="s">
        <v>89</v>
      </c>
      <c r="C35" s="14">
        <f>C36+C38</f>
        <v>733420.4</v>
      </c>
      <c r="D35" s="14">
        <f t="shared" ref="D35:E35" si="11">D36+D38</f>
        <v>2358994.19</v>
      </c>
      <c r="E35" s="14">
        <f t="shared" si="11"/>
        <v>1830267.45</v>
      </c>
      <c r="F35" s="24">
        <f t="shared" si="2"/>
        <v>149.55229633645314</v>
      </c>
    </row>
    <row r="36" spans="1:6">
      <c r="A36" s="3" t="s">
        <v>15</v>
      </c>
      <c r="B36" s="17" t="s">
        <v>90</v>
      </c>
      <c r="C36" s="14">
        <f>C37</f>
        <v>0</v>
      </c>
      <c r="D36" s="14">
        <f t="shared" ref="D36:E36" si="12">D37</f>
        <v>229680</v>
      </c>
      <c r="E36" s="14">
        <f t="shared" si="12"/>
        <v>229680</v>
      </c>
      <c r="F36" s="24"/>
    </row>
    <row r="37" spans="1:6" ht="15.75">
      <c r="A37" s="27" t="s">
        <v>71</v>
      </c>
      <c r="B37" s="15" t="s">
        <v>91</v>
      </c>
      <c r="C37" s="18">
        <v>0</v>
      </c>
      <c r="D37" s="18">
        <v>229680</v>
      </c>
      <c r="E37" s="18">
        <v>229680</v>
      </c>
      <c r="F37" s="24"/>
    </row>
    <row r="38" spans="1:6">
      <c r="A38" s="3" t="s">
        <v>16</v>
      </c>
      <c r="B38" s="17" t="s">
        <v>92</v>
      </c>
      <c r="C38" s="19">
        <f>SUM(C39:C46)</f>
        <v>733420.4</v>
      </c>
      <c r="D38" s="19">
        <f t="shared" ref="D38:E38" si="13">SUM(D39:D46)</f>
        <v>2129314.19</v>
      </c>
      <c r="E38" s="19">
        <f t="shared" si="13"/>
        <v>1600587.45</v>
      </c>
      <c r="F38" s="24">
        <f t="shared" si="2"/>
        <v>118.23601443319544</v>
      </c>
    </row>
    <row r="39" spans="1:6" ht="47.25">
      <c r="A39" s="9" t="s">
        <v>72</v>
      </c>
      <c r="B39" s="15" t="s">
        <v>93</v>
      </c>
      <c r="C39" s="16">
        <v>450000</v>
      </c>
      <c r="D39" s="16">
        <v>487869.7</v>
      </c>
      <c r="E39" s="16">
        <v>487869.7</v>
      </c>
      <c r="F39" s="25">
        <f t="shared" si="2"/>
        <v>8.4154888888889019</v>
      </c>
    </row>
    <row r="40" spans="1:6" ht="63">
      <c r="A40" s="9" t="s">
        <v>73</v>
      </c>
      <c r="B40" s="15" t="s">
        <v>94</v>
      </c>
      <c r="C40" s="16">
        <v>50000</v>
      </c>
      <c r="D40" s="12">
        <v>768519.3</v>
      </c>
      <c r="E40" s="12">
        <v>439792.56</v>
      </c>
      <c r="F40" s="25">
        <f t="shared" si="2"/>
        <v>779.58511999999996</v>
      </c>
    </row>
    <row r="41" spans="1:6" ht="47.25">
      <c r="A41" s="9" t="s">
        <v>74</v>
      </c>
      <c r="B41" s="15" t="s">
        <v>97</v>
      </c>
      <c r="C41" s="16">
        <v>0</v>
      </c>
      <c r="D41" s="12">
        <v>1824.49</v>
      </c>
      <c r="E41" s="12">
        <v>1824.49</v>
      </c>
      <c r="F41" s="25"/>
    </row>
    <row r="42" spans="1:6" ht="47.25">
      <c r="A42" s="9" t="s">
        <v>75</v>
      </c>
      <c r="B42" s="15" t="s">
        <v>95</v>
      </c>
      <c r="C42" s="16">
        <v>10000</v>
      </c>
      <c r="D42" s="12">
        <v>5327</v>
      </c>
      <c r="E42" s="12">
        <v>5327</v>
      </c>
      <c r="F42" s="25">
        <f t="shared" si="2"/>
        <v>-46.730000000000004</v>
      </c>
    </row>
    <row r="43" spans="1:6" ht="47.25">
      <c r="A43" s="9" t="s">
        <v>76</v>
      </c>
      <c r="B43" s="15" t="s">
        <v>96</v>
      </c>
      <c r="C43" s="16">
        <v>223420.4</v>
      </c>
      <c r="D43" s="13">
        <v>582494.69999999995</v>
      </c>
      <c r="E43" s="13">
        <v>382494.7</v>
      </c>
      <c r="F43" s="25">
        <f t="shared" si="2"/>
        <v>71.19954131314779</v>
      </c>
    </row>
    <row r="44" spans="1:6" ht="31.5">
      <c r="A44" s="9" t="s">
        <v>77</v>
      </c>
      <c r="B44" s="15" t="s">
        <v>98</v>
      </c>
      <c r="C44" s="16">
        <v>0</v>
      </c>
      <c r="D44" s="13">
        <v>63279</v>
      </c>
      <c r="E44" s="13">
        <v>63279</v>
      </c>
      <c r="F44" s="24"/>
    </row>
    <row r="45" spans="1:6" ht="63">
      <c r="A45" s="9" t="s">
        <v>78</v>
      </c>
      <c r="B45" s="15" t="s">
        <v>99</v>
      </c>
      <c r="C45" s="16">
        <v>0</v>
      </c>
      <c r="D45" s="13">
        <v>20000</v>
      </c>
      <c r="E45" s="13">
        <v>20000</v>
      </c>
      <c r="F45" s="24"/>
    </row>
    <row r="46" spans="1:6" ht="63">
      <c r="A46" s="9" t="s">
        <v>79</v>
      </c>
      <c r="B46" s="15" t="s">
        <v>100</v>
      </c>
      <c r="C46" s="16">
        <v>0</v>
      </c>
      <c r="D46" s="16">
        <v>200000</v>
      </c>
      <c r="E46" s="16">
        <v>200000</v>
      </c>
      <c r="F46" s="24"/>
    </row>
    <row r="47" spans="1:6">
      <c r="A47" s="3" t="s">
        <v>17</v>
      </c>
      <c r="B47" s="17" t="s">
        <v>101</v>
      </c>
      <c r="C47" s="14">
        <f>C48</f>
        <v>10000</v>
      </c>
      <c r="D47" s="14">
        <f t="shared" ref="D47:E48" si="14">D48</f>
        <v>0</v>
      </c>
      <c r="E47" s="14">
        <f t="shared" si="14"/>
        <v>0</v>
      </c>
      <c r="F47" s="24">
        <f t="shared" si="2"/>
        <v>-100</v>
      </c>
    </row>
    <row r="48" spans="1:6" ht="31.5">
      <c r="A48" s="9" t="s">
        <v>18</v>
      </c>
      <c r="B48" s="15" t="s">
        <v>102</v>
      </c>
      <c r="C48" s="16">
        <f>C49</f>
        <v>10000</v>
      </c>
      <c r="D48" s="16">
        <f t="shared" si="14"/>
        <v>0</v>
      </c>
      <c r="E48" s="16">
        <f t="shared" si="14"/>
        <v>0</v>
      </c>
      <c r="F48" s="24">
        <f t="shared" si="2"/>
        <v>-100</v>
      </c>
    </row>
    <row r="49" spans="1:6" ht="47.25">
      <c r="A49" s="9" t="s">
        <v>80</v>
      </c>
      <c r="B49" s="15" t="s">
        <v>103</v>
      </c>
      <c r="C49" s="16">
        <v>10000</v>
      </c>
      <c r="D49" s="16">
        <v>0</v>
      </c>
      <c r="E49" s="16">
        <v>0</v>
      </c>
      <c r="F49" s="24">
        <f t="shared" si="2"/>
        <v>-100</v>
      </c>
    </row>
    <row r="50" spans="1:6">
      <c r="A50" s="3" t="s">
        <v>21</v>
      </c>
      <c r="B50" s="17" t="s">
        <v>104</v>
      </c>
      <c r="C50" s="14">
        <f>C51</f>
        <v>267000</v>
      </c>
      <c r="D50" s="14">
        <f t="shared" ref="D50:E51" si="15">D51</f>
        <v>217594.59</v>
      </c>
      <c r="E50" s="14">
        <f t="shared" si="15"/>
        <v>217594.59</v>
      </c>
      <c r="F50" s="24">
        <f t="shared" si="2"/>
        <v>-18.503898876404506</v>
      </c>
    </row>
    <row r="51" spans="1:6">
      <c r="A51" s="3" t="s">
        <v>22</v>
      </c>
      <c r="B51" s="17" t="s">
        <v>105</v>
      </c>
      <c r="C51" s="14">
        <f>C52</f>
        <v>267000</v>
      </c>
      <c r="D51" s="14">
        <f t="shared" si="15"/>
        <v>217594.59</v>
      </c>
      <c r="E51" s="14">
        <f t="shared" si="15"/>
        <v>217594.59</v>
      </c>
      <c r="F51" s="24">
        <f t="shared" si="2"/>
        <v>-18.503898876404506</v>
      </c>
    </row>
    <row r="52" spans="1:6" ht="63">
      <c r="A52" s="26" t="s">
        <v>81</v>
      </c>
      <c r="B52" s="15" t="s">
        <v>106</v>
      </c>
      <c r="C52" s="16">
        <v>267000</v>
      </c>
      <c r="D52" s="16">
        <v>217594.59</v>
      </c>
      <c r="E52" s="16">
        <v>217594.59</v>
      </c>
      <c r="F52" s="25">
        <f t="shared" si="2"/>
        <v>-18.503898876404506</v>
      </c>
    </row>
    <row r="53" spans="1:6">
      <c r="A53" s="3" t="s">
        <v>23</v>
      </c>
      <c r="B53" s="17" t="s">
        <v>108</v>
      </c>
      <c r="C53" s="14">
        <f>C54</f>
        <v>20000</v>
      </c>
      <c r="D53" s="14">
        <f t="shared" ref="D53:E54" si="16">D54</f>
        <v>7486.5</v>
      </c>
      <c r="E53" s="14">
        <f t="shared" si="16"/>
        <v>7486.5</v>
      </c>
      <c r="F53" s="24">
        <f t="shared" si="2"/>
        <v>-62.567499999999995</v>
      </c>
    </row>
    <row r="54" spans="1:6" ht="15" customHeight="1">
      <c r="A54" s="6" t="s">
        <v>82</v>
      </c>
      <c r="B54" s="17" t="s">
        <v>109</v>
      </c>
      <c r="C54" s="14">
        <f>C55</f>
        <v>20000</v>
      </c>
      <c r="D54" s="14">
        <f t="shared" si="16"/>
        <v>7486.5</v>
      </c>
      <c r="E54" s="14">
        <f t="shared" si="16"/>
        <v>7486.5</v>
      </c>
      <c r="F54" s="24">
        <f t="shared" si="2"/>
        <v>-62.567499999999995</v>
      </c>
    </row>
    <row r="55" spans="1:6" ht="51.75" customHeight="1">
      <c r="A55" s="10" t="s">
        <v>83</v>
      </c>
      <c r="B55" s="15" t="s">
        <v>110</v>
      </c>
      <c r="C55" s="16">
        <v>20000</v>
      </c>
      <c r="D55" s="16">
        <v>7486.5</v>
      </c>
      <c r="E55" s="16">
        <v>7486.5</v>
      </c>
      <c r="F55" s="25">
        <f t="shared" si="2"/>
        <v>-62.567499999999995</v>
      </c>
    </row>
    <row r="56" spans="1:6">
      <c r="A56" s="3" t="s">
        <v>19</v>
      </c>
      <c r="B56" s="17" t="s">
        <v>107</v>
      </c>
      <c r="C56" s="14">
        <f>C57</f>
        <v>1284000</v>
      </c>
      <c r="D56" s="14">
        <f t="shared" ref="D56:E56" si="17">D57</f>
        <v>1554033</v>
      </c>
      <c r="E56" s="14">
        <f t="shared" si="17"/>
        <v>1532622.92</v>
      </c>
      <c r="F56" s="24">
        <f t="shared" si="2"/>
        <v>19.36315576323986</v>
      </c>
    </row>
    <row r="57" spans="1:6">
      <c r="A57" s="3" t="s">
        <v>20</v>
      </c>
      <c r="B57" s="17" t="s">
        <v>111</v>
      </c>
      <c r="C57" s="14">
        <f>SUM(C58:C62)</f>
        <v>1284000</v>
      </c>
      <c r="D57" s="14">
        <f t="shared" ref="D57:E57" si="18">SUM(D58:D62)</f>
        <v>1554033</v>
      </c>
      <c r="E57" s="14">
        <f t="shared" si="18"/>
        <v>1532622.92</v>
      </c>
      <c r="F57" s="24">
        <f t="shared" si="2"/>
        <v>19.36315576323986</v>
      </c>
    </row>
    <row r="58" spans="1:6" ht="94.5">
      <c r="A58" s="9" t="s">
        <v>84</v>
      </c>
      <c r="B58" s="15" t="s">
        <v>112</v>
      </c>
      <c r="C58" s="16">
        <v>853900</v>
      </c>
      <c r="D58" s="20">
        <v>467559.21</v>
      </c>
      <c r="E58" s="20">
        <v>455188.35</v>
      </c>
      <c r="F58" s="25">
        <f t="shared" si="2"/>
        <v>-46.693014404497013</v>
      </c>
    </row>
    <row r="59" spans="1:6" ht="46.5">
      <c r="A59" s="9" t="s">
        <v>85</v>
      </c>
      <c r="B59" s="15" t="s">
        <v>113</v>
      </c>
      <c r="C59" s="21">
        <v>430000</v>
      </c>
      <c r="D59" s="22">
        <v>825968.83</v>
      </c>
      <c r="E59" s="22">
        <v>816974.61</v>
      </c>
      <c r="F59" s="25">
        <f t="shared" si="2"/>
        <v>89.994095348837192</v>
      </c>
    </row>
    <row r="60" spans="1:6" ht="31.5">
      <c r="A60" s="9" t="s">
        <v>86</v>
      </c>
      <c r="B60" s="15" t="s">
        <v>114</v>
      </c>
      <c r="C60" s="21">
        <v>100</v>
      </c>
      <c r="D60" s="22">
        <v>131.16999999999999</v>
      </c>
      <c r="E60" s="22">
        <v>86.17</v>
      </c>
      <c r="F60" s="25">
        <f t="shared" si="2"/>
        <v>-13.829999999999998</v>
      </c>
    </row>
    <row r="61" spans="1:6" ht="141.75">
      <c r="A61" s="9" t="s">
        <v>87</v>
      </c>
      <c r="B61" s="15" t="s">
        <v>115</v>
      </c>
      <c r="C61" s="21">
        <v>0</v>
      </c>
      <c r="D61" s="22">
        <v>65340.79</v>
      </c>
      <c r="E61" s="22">
        <v>65340.79</v>
      </c>
      <c r="F61" s="24"/>
    </row>
    <row r="62" spans="1:6" ht="157.5">
      <c r="A62" s="9" t="s">
        <v>88</v>
      </c>
      <c r="B62" s="15" t="s">
        <v>116</v>
      </c>
      <c r="C62" s="21">
        <v>0</v>
      </c>
      <c r="D62" s="22">
        <v>195033</v>
      </c>
      <c r="E62" s="22">
        <v>195033</v>
      </c>
      <c r="F62" s="24"/>
    </row>
    <row r="63" spans="1:6">
      <c r="A63" s="11" t="s">
        <v>117</v>
      </c>
      <c r="B63" s="23"/>
      <c r="C63" s="19">
        <f>C56+C7</f>
        <v>5735200</v>
      </c>
      <c r="D63" s="19">
        <f t="shared" ref="D63:E63" si="19">D56+D7</f>
        <v>8171471.0199999996</v>
      </c>
      <c r="E63" s="19">
        <f t="shared" si="19"/>
        <v>7598125.8199999994</v>
      </c>
      <c r="F63" s="24">
        <f t="shared" si="2"/>
        <v>32.482316571348861</v>
      </c>
    </row>
  </sheetData>
  <mergeCells count="3">
    <mergeCell ref="A1:F3"/>
    <mergeCell ref="A5:F5"/>
    <mergeCell ref="E4:F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>
      <selection activeCell="E10" sqref="E10"/>
    </sheetView>
  </sheetViews>
  <sheetFormatPr defaultRowHeight="15"/>
  <cols>
    <col min="1" max="1" width="62.5703125" style="1" customWidth="1"/>
    <col min="2" max="2" width="19.85546875" style="1" customWidth="1"/>
    <col min="3" max="3" width="16.85546875" style="1" hidden="1" customWidth="1"/>
    <col min="4" max="4" width="17.42578125" style="1" customWidth="1"/>
    <col min="5" max="5" width="16" style="1" customWidth="1"/>
    <col min="6" max="6" width="12.7109375" style="1" customWidth="1"/>
    <col min="7" max="7" width="20.85546875" style="1" customWidth="1"/>
    <col min="8" max="16384" width="9.140625" style="1"/>
  </cols>
  <sheetData>
    <row r="1" spans="1:6" ht="15" customHeight="1">
      <c r="A1" s="34" t="s">
        <v>125</v>
      </c>
      <c r="B1" s="34"/>
      <c r="C1" s="34"/>
      <c r="D1" s="34"/>
      <c r="E1" s="34"/>
      <c r="F1" s="34"/>
    </row>
    <row r="2" spans="1:6" ht="14.25" customHeight="1">
      <c r="A2" s="34"/>
      <c r="B2" s="34"/>
      <c r="C2" s="34"/>
      <c r="D2" s="34"/>
      <c r="E2" s="34"/>
      <c r="F2" s="34"/>
    </row>
    <row r="3" spans="1:6" ht="23.25" customHeight="1">
      <c r="A3" s="34"/>
      <c r="B3" s="34"/>
      <c r="C3" s="34"/>
      <c r="D3" s="34"/>
      <c r="E3" s="34"/>
      <c r="F3" s="34"/>
    </row>
    <row r="4" spans="1:6" ht="23.25" customHeight="1">
      <c r="A4" s="29"/>
      <c r="B4" s="29"/>
      <c r="C4" s="29"/>
      <c r="D4" s="29"/>
      <c r="E4" s="36" t="s">
        <v>119</v>
      </c>
      <c r="F4" s="36"/>
    </row>
    <row r="5" spans="1:6" ht="15.75" thickBot="1">
      <c r="A5" s="35" t="s">
        <v>24</v>
      </c>
      <c r="B5" s="35"/>
      <c r="C5" s="35"/>
      <c r="D5" s="35"/>
      <c r="E5" s="35"/>
      <c r="F5" s="35"/>
    </row>
    <row r="6" spans="1:6" ht="83.25" customHeight="1">
      <c r="A6" s="5" t="s">
        <v>0</v>
      </c>
      <c r="B6" s="2" t="s">
        <v>1</v>
      </c>
      <c r="C6" s="2" t="s">
        <v>2</v>
      </c>
      <c r="D6" s="30" t="s">
        <v>126</v>
      </c>
      <c r="E6" s="30" t="s">
        <v>127</v>
      </c>
      <c r="F6" s="31" t="s">
        <v>120</v>
      </c>
    </row>
    <row r="7" spans="1:6" ht="15.75">
      <c r="A7" s="6" t="s">
        <v>25</v>
      </c>
      <c r="B7" s="17"/>
      <c r="C7" s="14">
        <f>C8+C26+C30+C34+C37+C49+C52+C55</f>
        <v>4451200</v>
      </c>
      <c r="D7" s="14">
        <f>D8+D26+D30+D34+D37+D49+D52+D55+D16</f>
        <v>2944556.91</v>
      </c>
      <c r="E7" s="14">
        <f t="shared" ref="E7" si="0">E8+E26+E30+E34+E37+E49+E52+E55</f>
        <v>2400286.94</v>
      </c>
      <c r="F7" s="32">
        <f>D7/E7</f>
        <v>1.2267520440701978</v>
      </c>
    </row>
    <row r="8" spans="1:6" ht="19.5" customHeight="1">
      <c r="A8" s="7" t="s">
        <v>26</v>
      </c>
      <c r="B8" s="17" t="s">
        <v>29</v>
      </c>
      <c r="C8" s="14">
        <f>C9+C11+C18+C20</f>
        <v>3289779.6</v>
      </c>
      <c r="D8" s="14">
        <f t="shared" ref="D8:E8" si="1">D9+D11+D18+D20</f>
        <v>1452476.23</v>
      </c>
      <c r="E8" s="14">
        <f t="shared" si="1"/>
        <v>1401440.3199999998</v>
      </c>
      <c r="F8" s="32">
        <f t="shared" ref="F8:F65" si="2">D8/E8</f>
        <v>1.0364167558701323</v>
      </c>
    </row>
    <row r="9" spans="1:6" ht="32.25" customHeight="1">
      <c r="A9" s="7" t="s">
        <v>27</v>
      </c>
      <c r="B9" s="17" t="s">
        <v>30</v>
      </c>
      <c r="C9" s="14">
        <f>C10</f>
        <v>678000</v>
      </c>
      <c r="D9" s="14">
        <f>D10</f>
        <v>381838.83</v>
      </c>
      <c r="E9" s="14">
        <f>E10</f>
        <v>318725.23</v>
      </c>
      <c r="F9" s="32">
        <f t="shared" si="2"/>
        <v>1.1980188389855426</v>
      </c>
    </row>
    <row r="10" spans="1:6" ht="98.25" customHeight="1">
      <c r="A10" s="8" t="s">
        <v>28</v>
      </c>
      <c r="B10" s="15" t="s">
        <v>31</v>
      </c>
      <c r="C10" s="16">
        <v>678000</v>
      </c>
      <c r="D10" s="16">
        <v>381838.83</v>
      </c>
      <c r="E10" s="16">
        <v>318725.23</v>
      </c>
      <c r="F10" s="33">
        <f t="shared" si="2"/>
        <v>1.1980188389855426</v>
      </c>
    </row>
    <row r="11" spans="1:6" ht="52.5" customHeight="1">
      <c r="A11" s="6" t="s">
        <v>6</v>
      </c>
      <c r="B11" s="17" t="s">
        <v>32</v>
      </c>
      <c r="C11" s="14">
        <f>SUM(C12:C15)</f>
        <v>2377779.6</v>
      </c>
      <c r="D11" s="14">
        <f>SUM(D12:D15)</f>
        <v>958688.27</v>
      </c>
      <c r="E11" s="14">
        <f>SUM(E12:E15)</f>
        <v>938805.10999999987</v>
      </c>
      <c r="F11" s="32">
        <f t="shared" si="2"/>
        <v>1.0211792200406751</v>
      </c>
    </row>
    <row r="12" spans="1:6" ht="19.5" customHeight="1">
      <c r="A12" s="8" t="s">
        <v>33</v>
      </c>
      <c r="B12" s="15" t="s">
        <v>37</v>
      </c>
      <c r="C12" s="16">
        <v>1796600</v>
      </c>
      <c r="D12" s="16">
        <v>685054.82</v>
      </c>
      <c r="E12" s="16">
        <v>591279.74</v>
      </c>
      <c r="F12" s="33">
        <f t="shared" si="2"/>
        <v>1.158596809016321</v>
      </c>
    </row>
    <row r="13" spans="1:6" ht="46.5">
      <c r="A13" s="8" t="s">
        <v>34</v>
      </c>
      <c r="B13" s="15" t="s">
        <v>38</v>
      </c>
      <c r="C13" s="16">
        <v>565579.6</v>
      </c>
      <c r="D13" s="16">
        <v>258280.91</v>
      </c>
      <c r="E13" s="16">
        <v>317684.40999999997</v>
      </c>
      <c r="F13" s="33">
        <f t="shared" si="2"/>
        <v>0.81301096896759906</v>
      </c>
    </row>
    <row r="14" spans="1:6" ht="31.5">
      <c r="A14" s="8" t="s">
        <v>35</v>
      </c>
      <c r="B14" s="15" t="s">
        <v>39</v>
      </c>
      <c r="C14" s="16">
        <v>2600</v>
      </c>
      <c r="D14" s="16">
        <v>2352.54</v>
      </c>
      <c r="E14" s="16">
        <v>16840.96</v>
      </c>
      <c r="F14" s="33">
        <f t="shared" si="2"/>
        <v>0.13969156152618378</v>
      </c>
    </row>
    <row r="15" spans="1:6" ht="46.5">
      <c r="A15" s="9" t="s">
        <v>36</v>
      </c>
      <c r="B15" s="15" t="s">
        <v>40</v>
      </c>
      <c r="C15" s="16">
        <v>13000</v>
      </c>
      <c r="D15" s="16">
        <v>13000</v>
      </c>
      <c r="E15" s="16">
        <v>13000</v>
      </c>
      <c r="F15" s="33">
        <f t="shared" si="2"/>
        <v>1</v>
      </c>
    </row>
    <row r="16" spans="1:6" ht="15.75">
      <c r="A16" s="6" t="s">
        <v>121</v>
      </c>
      <c r="B16" s="17" t="s">
        <v>122</v>
      </c>
      <c r="C16" s="14"/>
      <c r="D16" s="14">
        <f>D17</f>
        <v>962</v>
      </c>
      <c r="E16" s="14">
        <f>E17</f>
        <v>0</v>
      </c>
      <c r="F16" s="32"/>
    </row>
    <row r="17" spans="1:6" ht="68.25" customHeight="1">
      <c r="A17" s="9" t="s">
        <v>123</v>
      </c>
      <c r="B17" s="15" t="s">
        <v>124</v>
      </c>
      <c r="C17" s="16"/>
      <c r="D17" s="16">
        <v>962</v>
      </c>
      <c r="E17" s="16">
        <v>0</v>
      </c>
      <c r="F17" s="32"/>
    </row>
    <row r="18" spans="1:6" ht="15.75">
      <c r="A18" s="6" t="s">
        <v>7</v>
      </c>
      <c r="B18" s="17" t="s">
        <v>42</v>
      </c>
      <c r="C18" s="14">
        <f t="shared" ref="C18" si="3">C19</f>
        <v>10000</v>
      </c>
      <c r="D18" s="14">
        <f>D19</f>
        <v>0</v>
      </c>
      <c r="E18" s="14">
        <f t="shared" ref="E18" si="4">E19</f>
        <v>0</v>
      </c>
      <c r="F18" s="32"/>
    </row>
    <row r="19" spans="1:6" ht="31.5">
      <c r="A19" s="8" t="s">
        <v>41</v>
      </c>
      <c r="B19" s="15" t="s">
        <v>43</v>
      </c>
      <c r="C19" s="16">
        <v>10000</v>
      </c>
      <c r="D19" s="16">
        <v>0</v>
      </c>
      <c r="E19" s="16">
        <v>0</v>
      </c>
      <c r="F19" s="32"/>
    </row>
    <row r="20" spans="1:6" ht="15.75">
      <c r="A20" s="6" t="s">
        <v>8</v>
      </c>
      <c r="B20" s="17" t="s">
        <v>49</v>
      </c>
      <c r="C20" s="14">
        <f>SUM(C21:C25)</f>
        <v>224000</v>
      </c>
      <c r="D20" s="14">
        <f t="shared" ref="D20:E20" si="5">SUM(D21:D25)</f>
        <v>111949.13</v>
      </c>
      <c r="E20" s="14">
        <f t="shared" si="5"/>
        <v>143909.98000000001</v>
      </c>
      <c r="F20" s="32">
        <f t="shared" si="2"/>
        <v>0.77791081619217795</v>
      </c>
    </row>
    <row r="21" spans="1:6" ht="47.25">
      <c r="A21" s="9" t="s">
        <v>44</v>
      </c>
      <c r="B21" s="15" t="s">
        <v>50</v>
      </c>
      <c r="C21" s="16">
        <v>4000</v>
      </c>
      <c r="D21" s="16">
        <v>3798</v>
      </c>
      <c r="E21" s="16">
        <v>3788</v>
      </c>
      <c r="F21" s="33">
        <f t="shared" si="2"/>
        <v>1.0026399155227033</v>
      </c>
    </row>
    <row r="22" spans="1:6" ht="61.5">
      <c r="A22" s="9" t="s">
        <v>45</v>
      </c>
      <c r="B22" s="15" t="s">
        <v>51</v>
      </c>
      <c r="C22" s="16">
        <v>80000</v>
      </c>
      <c r="D22" s="16">
        <v>5000</v>
      </c>
      <c r="E22" s="16">
        <v>23184.95</v>
      </c>
      <c r="F22" s="33">
        <f t="shared" si="2"/>
        <v>0.21565713965309391</v>
      </c>
    </row>
    <row r="23" spans="1:6" ht="46.5">
      <c r="A23" s="9" t="s">
        <v>46</v>
      </c>
      <c r="B23" s="15" t="s">
        <v>52</v>
      </c>
      <c r="C23" s="16">
        <v>122960</v>
      </c>
      <c r="D23" s="16">
        <v>94407.58</v>
      </c>
      <c r="E23" s="16">
        <v>109057.58</v>
      </c>
      <c r="F23" s="33">
        <f t="shared" si="2"/>
        <v>0.86566729245229901</v>
      </c>
    </row>
    <row r="24" spans="1:6" ht="108.75">
      <c r="A24" s="9" t="s">
        <v>47</v>
      </c>
      <c r="B24" s="15" t="s">
        <v>53</v>
      </c>
      <c r="C24" s="16">
        <v>17040</v>
      </c>
      <c r="D24" s="16">
        <v>8743.5499999999993</v>
      </c>
      <c r="E24" s="16">
        <v>7879.45</v>
      </c>
      <c r="F24" s="33">
        <f t="shared" si="2"/>
        <v>1.1096650146901115</v>
      </c>
    </row>
    <row r="25" spans="1:6" ht="47.25">
      <c r="A25" s="9" t="s">
        <v>48</v>
      </c>
      <c r="B25" s="15" t="s">
        <v>54</v>
      </c>
      <c r="C25" s="16">
        <v>0</v>
      </c>
      <c r="D25" s="16">
        <v>0</v>
      </c>
      <c r="E25" s="16">
        <v>0</v>
      </c>
      <c r="F25" s="32"/>
    </row>
    <row r="26" spans="1:6">
      <c r="A26" s="3" t="s">
        <v>9</v>
      </c>
      <c r="B26" s="17" t="s">
        <v>55</v>
      </c>
      <c r="C26" s="14">
        <f>C27</f>
        <v>61000</v>
      </c>
      <c r="D26" s="14">
        <f t="shared" ref="D26:E26" si="6">D27</f>
        <v>24607.8</v>
      </c>
      <c r="E26" s="14">
        <f t="shared" si="6"/>
        <v>24607.8</v>
      </c>
      <c r="F26" s="32">
        <f t="shared" si="2"/>
        <v>1</v>
      </c>
    </row>
    <row r="27" spans="1:6">
      <c r="A27" s="3" t="s">
        <v>10</v>
      </c>
      <c r="B27" s="17" t="s">
        <v>55</v>
      </c>
      <c r="C27" s="14">
        <f>C28+C29</f>
        <v>61000</v>
      </c>
      <c r="D27" s="14">
        <f t="shared" ref="D27:E27" si="7">D28+D29</f>
        <v>24607.8</v>
      </c>
      <c r="E27" s="14">
        <f t="shared" si="7"/>
        <v>24607.8</v>
      </c>
      <c r="F27" s="32">
        <f t="shared" si="2"/>
        <v>1</v>
      </c>
    </row>
    <row r="28" spans="1:6" ht="110.25">
      <c r="A28" s="8" t="s">
        <v>56</v>
      </c>
      <c r="B28" s="15" t="s">
        <v>58</v>
      </c>
      <c r="C28" s="16">
        <v>59900</v>
      </c>
      <c r="D28" s="16">
        <v>24607.8</v>
      </c>
      <c r="E28" s="16">
        <v>24607.8</v>
      </c>
      <c r="F28" s="33">
        <f t="shared" si="2"/>
        <v>1</v>
      </c>
    </row>
    <row r="29" spans="1:6" ht="77.25">
      <c r="A29" s="8" t="s">
        <v>57</v>
      </c>
      <c r="B29" s="15" t="s">
        <v>59</v>
      </c>
      <c r="C29" s="16">
        <v>1100</v>
      </c>
      <c r="D29" s="16">
        <v>0</v>
      </c>
      <c r="E29" s="16">
        <v>0</v>
      </c>
      <c r="F29" s="32"/>
    </row>
    <row r="30" spans="1:6" ht="28.5">
      <c r="A30" s="3" t="s">
        <v>11</v>
      </c>
      <c r="B30" s="17" t="s">
        <v>60</v>
      </c>
      <c r="C30" s="14">
        <f>C31</f>
        <v>70000</v>
      </c>
      <c r="D30" s="14">
        <f t="shared" ref="D30:E30" si="8">D31</f>
        <v>40040</v>
      </c>
      <c r="E30" s="14">
        <f t="shared" si="8"/>
        <v>41155</v>
      </c>
      <c r="F30" s="32">
        <f t="shared" si="2"/>
        <v>0.97290730166443928</v>
      </c>
    </row>
    <row r="31" spans="1:6" ht="15.75">
      <c r="A31" s="6" t="s">
        <v>61</v>
      </c>
      <c r="B31" s="17" t="s">
        <v>64</v>
      </c>
      <c r="C31" s="14">
        <f>C32+C33</f>
        <v>70000</v>
      </c>
      <c r="D31" s="14">
        <f t="shared" ref="D31:E31" si="9">D32+D33</f>
        <v>40040</v>
      </c>
      <c r="E31" s="14">
        <f t="shared" si="9"/>
        <v>41155</v>
      </c>
      <c r="F31" s="32">
        <f t="shared" si="2"/>
        <v>0.97290730166443928</v>
      </c>
    </row>
    <row r="32" spans="1:6" ht="47.25">
      <c r="A32" s="9" t="s">
        <v>62</v>
      </c>
      <c r="B32" s="15" t="s">
        <v>65</v>
      </c>
      <c r="C32" s="16">
        <v>30000</v>
      </c>
      <c r="D32" s="16">
        <v>40040</v>
      </c>
      <c r="E32" s="16">
        <v>31155</v>
      </c>
      <c r="F32" s="33">
        <f t="shared" si="2"/>
        <v>1.285186968383887</v>
      </c>
    </row>
    <row r="33" spans="1:6" ht="63">
      <c r="A33" s="9" t="s">
        <v>63</v>
      </c>
      <c r="B33" s="15" t="s">
        <v>66</v>
      </c>
      <c r="C33" s="16">
        <v>40000</v>
      </c>
      <c r="D33" s="16">
        <v>0</v>
      </c>
      <c r="E33" s="16">
        <v>10000</v>
      </c>
      <c r="F33" s="33">
        <f t="shared" si="2"/>
        <v>0</v>
      </c>
    </row>
    <row r="34" spans="1:6">
      <c r="A34" s="3" t="s">
        <v>12</v>
      </c>
      <c r="B34" s="17" t="s">
        <v>68</v>
      </c>
      <c r="C34" s="14">
        <f>C35</f>
        <v>0</v>
      </c>
      <c r="D34" s="14">
        <f t="shared" ref="D34:E35" si="10">D35</f>
        <v>333654.99</v>
      </c>
      <c r="E34" s="14">
        <f t="shared" si="10"/>
        <v>99000</v>
      </c>
      <c r="F34" s="32">
        <f t="shared" si="2"/>
        <v>3.3702524242424241</v>
      </c>
    </row>
    <row r="35" spans="1:6">
      <c r="A35" s="4" t="s">
        <v>13</v>
      </c>
      <c r="B35" s="15" t="s">
        <v>69</v>
      </c>
      <c r="C35" s="16">
        <f>C36</f>
        <v>0</v>
      </c>
      <c r="D35" s="16">
        <f t="shared" si="10"/>
        <v>333654.99</v>
      </c>
      <c r="E35" s="16">
        <f t="shared" si="10"/>
        <v>99000</v>
      </c>
      <c r="F35" s="33">
        <f t="shared" si="2"/>
        <v>3.3702524242424241</v>
      </c>
    </row>
    <row r="36" spans="1:6" ht="47.25">
      <c r="A36" s="26" t="s">
        <v>67</v>
      </c>
      <c r="B36" s="15" t="s">
        <v>70</v>
      </c>
      <c r="C36" s="16">
        <v>0</v>
      </c>
      <c r="D36" s="16">
        <v>333654.99</v>
      </c>
      <c r="E36" s="16">
        <v>99000</v>
      </c>
      <c r="F36" s="33">
        <f t="shared" si="2"/>
        <v>3.3702524242424241</v>
      </c>
    </row>
    <row r="37" spans="1:6">
      <c r="A37" s="3" t="s">
        <v>14</v>
      </c>
      <c r="B37" s="17" t="s">
        <v>89</v>
      </c>
      <c r="C37" s="14">
        <f>C38+C40</f>
        <v>733420.4</v>
      </c>
      <c r="D37" s="14">
        <f t="shared" ref="D37:E37" si="11">D38+D40</f>
        <v>967889.8899999999</v>
      </c>
      <c r="E37" s="14">
        <f t="shared" si="11"/>
        <v>751931.08</v>
      </c>
      <c r="F37" s="32">
        <f t="shared" si="2"/>
        <v>1.2872055907038713</v>
      </c>
    </row>
    <row r="38" spans="1:6">
      <c r="A38" s="3" t="s">
        <v>15</v>
      </c>
      <c r="B38" s="17" t="s">
        <v>90</v>
      </c>
      <c r="C38" s="14">
        <f>C39</f>
        <v>0</v>
      </c>
      <c r="D38" s="14">
        <f t="shared" ref="D38:E38" si="12">D39</f>
        <v>139368</v>
      </c>
      <c r="E38" s="14">
        <f t="shared" si="12"/>
        <v>0</v>
      </c>
      <c r="F38" s="32"/>
    </row>
    <row r="39" spans="1:6" ht="15.75">
      <c r="A39" s="27" t="s">
        <v>71</v>
      </c>
      <c r="B39" s="15" t="s">
        <v>91</v>
      </c>
      <c r="C39" s="18">
        <v>0</v>
      </c>
      <c r="D39" s="18">
        <v>139368</v>
      </c>
      <c r="E39" s="18">
        <v>0</v>
      </c>
      <c r="F39" s="32"/>
    </row>
    <row r="40" spans="1:6">
      <c r="A40" s="3" t="s">
        <v>16</v>
      </c>
      <c r="B40" s="17" t="s">
        <v>92</v>
      </c>
      <c r="C40" s="19">
        <f>SUM(C41:C48)</f>
        <v>733420.4</v>
      </c>
      <c r="D40" s="19">
        <f t="shared" ref="D40:E40" si="13">SUM(D41:D48)</f>
        <v>828521.8899999999</v>
      </c>
      <c r="E40" s="19">
        <f t="shared" si="13"/>
        <v>751931.08</v>
      </c>
      <c r="F40" s="32">
        <f t="shared" si="2"/>
        <v>1.1018588166351628</v>
      </c>
    </row>
    <row r="41" spans="1:6" ht="47.25">
      <c r="A41" s="9" t="s">
        <v>72</v>
      </c>
      <c r="B41" s="15" t="s">
        <v>93</v>
      </c>
      <c r="C41" s="16">
        <v>450000</v>
      </c>
      <c r="D41" s="16">
        <v>192929.65</v>
      </c>
      <c r="E41" s="16">
        <v>353148.68</v>
      </c>
      <c r="F41" s="33">
        <f t="shared" si="2"/>
        <v>0.54631281646019458</v>
      </c>
    </row>
    <row r="42" spans="1:6" ht="63">
      <c r="A42" s="9" t="s">
        <v>73</v>
      </c>
      <c r="B42" s="15" t="s">
        <v>94</v>
      </c>
      <c r="C42" s="16">
        <v>50000</v>
      </c>
      <c r="D42" s="12">
        <v>451910.69</v>
      </c>
      <c r="E42" s="12">
        <v>233467.05</v>
      </c>
      <c r="F42" s="33">
        <f t="shared" si="2"/>
        <v>1.9356508338114522</v>
      </c>
    </row>
    <row r="43" spans="1:6" ht="47.25">
      <c r="A43" s="9" t="s">
        <v>74</v>
      </c>
      <c r="B43" s="15" t="s">
        <v>97</v>
      </c>
      <c r="C43" s="16">
        <v>0</v>
      </c>
      <c r="D43" s="12">
        <v>0</v>
      </c>
      <c r="E43" s="12">
        <v>0</v>
      </c>
      <c r="F43" s="33"/>
    </row>
    <row r="44" spans="1:6" ht="47.25">
      <c r="A44" s="9" t="s">
        <v>75</v>
      </c>
      <c r="B44" s="15" t="s">
        <v>95</v>
      </c>
      <c r="C44" s="16">
        <v>10000</v>
      </c>
      <c r="D44" s="12">
        <v>0</v>
      </c>
      <c r="E44" s="12">
        <v>5327</v>
      </c>
      <c r="F44" s="33">
        <f t="shared" si="2"/>
        <v>0</v>
      </c>
    </row>
    <row r="45" spans="1:6" ht="47.25">
      <c r="A45" s="9" t="s">
        <v>76</v>
      </c>
      <c r="B45" s="15" t="s">
        <v>96</v>
      </c>
      <c r="C45" s="16">
        <v>223420.4</v>
      </c>
      <c r="D45" s="13">
        <v>183681.55</v>
      </c>
      <c r="E45" s="13">
        <v>139988.35</v>
      </c>
      <c r="F45" s="33">
        <f t="shared" si="2"/>
        <v>1.3121202585786602</v>
      </c>
    </row>
    <row r="46" spans="1:6" ht="31.5">
      <c r="A46" s="9" t="s">
        <v>77</v>
      </c>
      <c r="B46" s="15" t="s">
        <v>98</v>
      </c>
      <c r="C46" s="16">
        <v>0</v>
      </c>
      <c r="D46" s="13">
        <v>0</v>
      </c>
      <c r="E46" s="13">
        <v>20000</v>
      </c>
      <c r="F46" s="33">
        <f t="shared" si="2"/>
        <v>0</v>
      </c>
    </row>
    <row r="47" spans="1:6" ht="63">
      <c r="A47" s="9" t="s">
        <v>78</v>
      </c>
      <c r="B47" s="15" t="s">
        <v>99</v>
      </c>
      <c r="C47" s="16">
        <v>0</v>
      </c>
      <c r="D47" s="13">
        <v>0</v>
      </c>
      <c r="E47" s="13">
        <v>0</v>
      </c>
      <c r="F47" s="33"/>
    </row>
    <row r="48" spans="1:6" ht="63">
      <c r="A48" s="9" t="s">
        <v>79</v>
      </c>
      <c r="B48" s="15" t="s">
        <v>100</v>
      </c>
      <c r="C48" s="16">
        <v>0</v>
      </c>
      <c r="D48" s="16">
        <v>0</v>
      </c>
      <c r="E48" s="16">
        <v>0</v>
      </c>
      <c r="F48" s="33"/>
    </row>
    <row r="49" spans="1:6">
      <c r="A49" s="3" t="s">
        <v>17</v>
      </c>
      <c r="B49" s="17" t="s">
        <v>101</v>
      </c>
      <c r="C49" s="14">
        <f>C50</f>
        <v>10000</v>
      </c>
      <c r="D49" s="14">
        <f t="shared" ref="D49:E50" si="14">D50</f>
        <v>5000</v>
      </c>
      <c r="E49" s="14">
        <f t="shared" si="14"/>
        <v>0</v>
      </c>
      <c r="F49" s="32"/>
    </row>
    <row r="50" spans="1:6" ht="31.5">
      <c r="A50" s="9" t="s">
        <v>18</v>
      </c>
      <c r="B50" s="15" t="s">
        <v>102</v>
      </c>
      <c r="C50" s="16">
        <f>C51</f>
        <v>10000</v>
      </c>
      <c r="D50" s="16">
        <f t="shared" si="14"/>
        <v>5000</v>
      </c>
      <c r="E50" s="16">
        <f t="shared" si="14"/>
        <v>0</v>
      </c>
      <c r="F50" s="32"/>
    </row>
    <row r="51" spans="1:6" ht="47.25">
      <c r="A51" s="9" t="s">
        <v>80</v>
      </c>
      <c r="B51" s="15" t="s">
        <v>103</v>
      </c>
      <c r="C51" s="16">
        <v>10000</v>
      </c>
      <c r="D51" s="16">
        <v>5000</v>
      </c>
      <c r="E51" s="16">
        <v>0</v>
      </c>
      <c r="F51" s="32"/>
    </row>
    <row r="52" spans="1:6">
      <c r="A52" s="3" t="s">
        <v>21</v>
      </c>
      <c r="B52" s="17" t="s">
        <v>104</v>
      </c>
      <c r="C52" s="14">
        <f>C53</f>
        <v>267000</v>
      </c>
      <c r="D52" s="14">
        <f t="shared" ref="D52:E53" si="15">D53</f>
        <v>119926</v>
      </c>
      <c r="E52" s="14">
        <f t="shared" si="15"/>
        <v>74959.490000000005</v>
      </c>
      <c r="F52" s="32">
        <f t="shared" si="2"/>
        <v>1.5998774804897951</v>
      </c>
    </row>
    <row r="53" spans="1:6">
      <c r="A53" s="3" t="s">
        <v>22</v>
      </c>
      <c r="B53" s="17" t="s">
        <v>105</v>
      </c>
      <c r="C53" s="14">
        <f>C54</f>
        <v>267000</v>
      </c>
      <c r="D53" s="14">
        <f t="shared" si="15"/>
        <v>119926</v>
      </c>
      <c r="E53" s="14">
        <f t="shared" si="15"/>
        <v>74959.490000000005</v>
      </c>
      <c r="F53" s="32">
        <f t="shared" si="2"/>
        <v>1.5998774804897951</v>
      </c>
    </row>
    <row r="54" spans="1:6" ht="63">
      <c r="A54" s="26" t="s">
        <v>81</v>
      </c>
      <c r="B54" s="15" t="s">
        <v>106</v>
      </c>
      <c r="C54" s="16">
        <v>267000</v>
      </c>
      <c r="D54" s="16">
        <v>119926</v>
      </c>
      <c r="E54" s="16">
        <v>74959.490000000005</v>
      </c>
      <c r="F54" s="33">
        <f t="shared" si="2"/>
        <v>1.5998774804897951</v>
      </c>
    </row>
    <row r="55" spans="1:6">
      <c r="A55" s="3" t="s">
        <v>23</v>
      </c>
      <c r="B55" s="17" t="s">
        <v>108</v>
      </c>
      <c r="C55" s="14">
        <f>C56</f>
        <v>20000</v>
      </c>
      <c r="D55" s="14">
        <f t="shared" ref="D55:E56" si="16">D56</f>
        <v>0</v>
      </c>
      <c r="E55" s="14">
        <f t="shared" si="16"/>
        <v>7193.25</v>
      </c>
      <c r="F55" s="32">
        <f t="shared" si="2"/>
        <v>0</v>
      </c>
    </row>
    <row r="56" spans="1:6" ht="15" customHeight="1">
      <c r="A56" s="6" t="s">
        <v>82</v>
      </c>
      <c r="B56" s="17" t="s">
        <v>109</v>
      </c>
      <c r="C56" s="14">
        <f>C57</f>
        <v>20000</v>
      </c>
      <c r="D56" s="14">
        <f t="shared" si="16"/>
        <v>0</v>
      </c>
      <c r="E56" s="14">
        <f t="shared" si="16"/>
        <v>7193.25</v>
      </c>
      <c r="F56" s="32">
        <f t="shared" si="2"/>
        <v>0</v>
      </c>
    </row>
    <row r="57" spans="1:6" ht="51.75" customHeight="1">
      <c r="A57" s="10" t="s">
        <v>83</v>
      </c>
      <c r="B57" s="15" t="s">
        <v>110</v>
      </c>
      <c r="C57" s="16">
        <v>20000</v>
      </c>
      <c r="D57" s="16">
        <v>0</v>
      </c>
      <c r="E57" s="16">
        <v>7193.25</v>
      </c>
      <c r="F57" s="33">
        <f t="shared" si="2"/>
        <v>0</v>
      </c>
    </row>
    <row r="58" spans="1:6">
      <c r="A58" s="3" t="s">
        <v>19</v>
      </c>
      <c r="B58" s="17" t="s">
        <v>107</v>
      </c>
      <c r="C58" s="14">
        <f>C59</f>
        <v>1284000</v>
      </c>
      <c r="D58" s="14">
        <f t="shared" ref="D58:E58" si="17">D59</f>
        <v>655119.83000000007</v>
      </c>
      <c r="E58" s="14">
        <f t="shared" si="17"/>
        <v>608456.34</v>
      </c>
      <c r="F58" s="32">
        <f t="shared" si="2"/>
        <v>1.0766915995977626</v>
      </c>
    </row>
    <row r="59" spans="1:6">
      <c r="A59" s="3" t="s">
        <v>20</v>
      </c>
      <c r="B59" s="17" t="s">
        <v>111</v>
      </c>
      <c r="C59" s="14">
        <f>SUM(C60:C64)</f>
        <v>1284000</v>
      </c>
      <c r="D59" s="14">
        <f t="shared" ref="D59:E59" si="18">SUM(D60:D64)</f>
        <v>655119.83000000007</v>
      </c>
      <c r="E59" s="14">
        <f t="shared" si="18"/>
        <v>608456.34</v>
      </c>
      <c r="F59" s="32">
        <f t="shared" si="2"/>
        <v>1.0766915995977626</v>
      </c>
    </row>
    <row r="60" spans="1:6" ht="94.5">
      <c r="A60" s="9" t="s">
        <v>84</v>
      </c>
      <c r="B60" s="15" t="s">
        <v>112</v>
      </c>
      <c r="C60" s="16">
        <v>853900</v>
      </c>
      <c r="D60" s="20">
        <v>221783.25</v>
      </c>
      <c r="E60" s="20">
        <v>241653.1</v>
      </c>
      <c r="F60" s="33">
        <f t="shared" si="2"/>
        <v>0.91777531511079313</v>
      </c>
    </row>
    <row r="61" spans="1:6" ht="46.5">
      <c r="A61" s="9" t="s">
        <v>85</v>
      </c>
      <c r="B61" s="15" t="s">
        <v>113</v>
      </c>
      <c r="C61" s="21">
        <v>430000</v>
      </c>
      <c r="D61" s="22">
        <v>283944.45</v>
      </c>
      <c r="E61" s="22">
        <v>311476.89</v>
      </c>
      <c r="F61" s="33">
        <f t="shared" si="2"/>
        <v>0.91160679689591095</v>
      </c>
    </row>
    <row r="62" spans="1:6" ht="31.5">
      <c r="A62" s="9" t="s">
        <v>86</v>
      </c>
      <c r="B62" s="15" t="s">
        <v>114</v>
      </c>
      <c r="C62" s="21">
        <v>100</v>
      </c>
      <c r="D62" s="22">
        <v>12.65</v>
      </c>
      <c r="E62" s="22">
        <v>0</v>
      </c>
      <c r="F62" s="33"/>
    </row>
    <row r="63" spans="1:6" ht="141.75">
      <c r="A63" s="9" t="s">
        <v>87</v>
      </c>
      <c r="B63" s="15" t="s">
        <v>115</v>
      </c>
      <c r="C63" s="21">
        <v>0</v>
      </c>
      <c r="D63" s="22">
        <v>0</v>
      </c>
      <c r="E63" s="22">
        <v>0</v>
      </c>
      <c r="F63" s="33"/>
    </row>
    <row r="64" spans="1:6" ht="157.5">
      <c r="A64" s="9" t="s">
        <v>88</v>
      </c>
      <c r="B64" s="15" t="s">
        <v>116</v>
      </c>
      <c r="C64" s="21">
        <v>0</v>
      </c>
      <c r="D64" s="22">
        <v>149379.48000000001</v>
      </c>
      <c r="E64" s="22">
        <v>55326.35</v>
      </c>
      <c r="F64" s="33">
        <f t="shared" si="2"/>
        <v>2.6999699058405264</v>
      </c>
    </row>
    <row r="65" spans="1:6">
      <c r="A65" s="11" t="s">
        <v>117</v>
      </c>
      <c r="B65" s="23"/>
      <c r="C65" s="19">
        <f>C58+C7</f>
        <v>5735200</v>
      </c>
      <c r="D65" s="19">
        <f>D58+D7</f>
        <v>3599676.74</v>
      </c>
      <c r="E65" s="19">
        <f>E58+E7</f>
        <v>3008743.28</v>
      </c>
      <c r="F65" s="32">
        <f t="shared" si="2"/>
        <v>1.1964054108331903</v>
      </c>
    </row>
  </sheetData>
  <mergeCells count="3">
    <mergeCell ref="A1:F3"/>
    <mergeCell ref="E4:F4"/>
    <mergeCell ref="A5:F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за 1 полугодие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2018-10-24T11:08:03Z</dcterms:modified>
</cp:coreProperties>
</file>